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Cuarto trimestre\Cuadros PDF\"/>
    </mc:Choice>
  </mc:AlternateContent>
  <bookViews>
    <workbookView xWindow="0" yWindow="0" windowWidth="21600" windowHeight="9735" tabRatio="755"/>
  </bookViews>
  <sheets>
    <sheet name="Cuadro 4 RXS" sheetId="55" r:id="rId1"/>
  </sheets>
  <definedNames>
    <definedName name="_xlnm.Print_Area" localSheetId="0">'Cuadro 4 RXS'!$A$1:$R$168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9" i="55" l="1"/>
  <c r="H69" i="55"/>
  <c r="C69" i="55"/>
  <c r="M68" i="55"/>
  <c r="H68" i="55"/>
  <c r="C68" i="55"/>
  <c r="M67" i="55"/>
  <c r="H67" i="55"/>
  <c r="C67" i="55"/>
  <c r="M66" i="55"/>
  <c r="M63" i="55" s="1"/>
  <c r="H66" i="55"/>
  <c r="H63" i="55" s="1"/>
  <c r="C66" i="55"/>
  <c r="C63" i="55" s="1"/>
  <c r="M65" i="55"/>
  <c r="H65" i="55"/>
  <c r="C65" i="55"/>
  <c r="M64" i="55"/>
  <c r="H64" i="55"/>
  <c r="C64" i="55"/>
  <c r="Q63" i="55"/>
  <c r="P63" i="55"/>
  <c r="O63" i="55"/>
  <c r="N63" i="55"/>
  <c r="L63" i="55"/>
  <c r="K63" i="55"/>
  <c r="J63" i="55"/>
  <c r="I63" i="55"/>
  <c r="G63" i="55"/>
  <c r="F63" i="55"/>
  <c r="E63" i="55"/>
  <c r="D63" i="55"/>
  <c r="M62" i="55"/>
  <c r="H62" i="55"/>
  <c r="C62" i="55"/>
  <c r="M61" i="55"/>
  <c r="H61" i="55"/>
  <c r="C61" i="55"/>
  <c r="M60" i="55"/>
  <c r="H60" i="55"/>
  <c r="C60" i="55"/>
  <c r="M59" i="55"/>
  <c r="H59" i="55"/>
  <c r="C59" i="55"/>
  <c r="M58" i="55"/>
  <c r="M56" i="55" s="1"/>
  <c r="H58" i="55"/>
  <c r="H56" i="55" s="1"/>
  <c r="C58" i="55"/>
  <c r="C56" i="55" s="1"/>
  <c r="M57" i="55"/>
  <c r="H57" i="55"/>
  <c r="C57" i="55"/>
  <c r="Q56" i="55"/>
  <c r="P56" i="55"/>
  <c r="O56" i="55"/>
  <c r="N56" i="55"/>
  <c r="L56" i="55"/>
  <c r="K56" i="55"/>
  <c r="J56" i="55"/>
  <c r="I56" i="55"/>
  <c r="G56" i="55"/>
  <c r="F56" i="55"/>
  <c r="E56" i="55"/>
  <c r="D56" i="55"/>
  <c r="M41" i="55"/>
  <c r="H41" i="55"/>
  <c r="C41" i="55"/>
  <c r="M40" i="55"/>
  <c r="H40" i="55"/>
  <c r="C40" i="55"/>
  <c r="M39" i="55"/>
  <c r="H39" i="55"/>
  <c r="C39" i="55"/>
  <c r="M38" i="55"/>
  <c r="H38" i="55"/>
  <c r="C38" i="55"/>
  <c r="C35" i="55" s="1"/>
  <c r="M37" i="55"/>
  <c r="H37" i="55"/>
  <c r="C37" i="55"/>
  <c r="M36" i="55"/>
  <c r="H36" i="55"/>
  <c r="H35" i="55" s="1"/>
  <c r="C36" i="55"/>
  <c r="Q35" i="55"/>
  <c r="P35" i="55"/>
  <c r="O35" i="55"/>
  <c r="N35" i="55"/>
  <c r="M35" i="55"/>
  <c r="L35" i="55"/>
  <c r="K35" i="55"/>
  <c r="J35" i="55"/>
  <c r="I35" i="55"/>
  <c r="G35" i="55"/>
  <c r="F35" i="55"/>
  <c r="E35" i="55"/>
  <c r="D35" i="55"/>
  <c r="M34" i="55"/>
  <c r="H34" i="55"/>
  <c r="C34" i="55"/>
  <c r="M33" i="55"/>
  <c r="H33" i="55"/>
  <c r="C33" i="55"/>
  <c r="M32" i="55"/>
  <c r="H32" i="55"/>
  <c r="C32" i="55"/>
  <c r="M31" i="55"/>
  <c r="H31" i="55"/>
  <c r="C31" i="55"/>
  <c r="M30" i="55"/>
  <c r="M28" i="55" s="1"/>
  <c r="H30" i="55"/>
  <c r="C30" i="55"/>
  <c r="C28" i="55" s="1"/>
  <c r="M29" i="55"/>
  <c r="H29" i="55"/>
  <c r="H28" i="55" s="1"/>
  <c r="C29" i="55"/>
  <c r="Q28" i="55"/>
  <c r="P28" i="55"/>
  <c r="O28" i="55"/>
  <c r="N28" i="55"/>
  <c r="L28" i="55"/>
  <c r="K28" i="55"/>
  <c r="J28" i="55"/>
  <c r="I28" i="55"/>
  <c r="G28" i="55"/>
  <c r="F28" i="55"/>
  <c r="E28" i="55"/>
  <c r="D28" i="55"/>
  <c r="M161" i="55" l="1"/>
  <c r="H161" i="55"/>
  <c r="C161" i="55"/>
  <c r="M160" i="55"/>
  <c r="M125" i="55" s="1"/>
  <c r="H160" i="55"/>
  <c r="C160" i="55"/>
  <c r="M159" i="55"/>
  <c r="H159" i="55"/>
  <c r="C159" i="55"/>
  <c r="M158" i="55"/>
  <c r="H158" i="55"/>
  <c r="C158" i="55"/>
  <c r="M157" i="55"/>
  <c r="H157" i="55"/>
  <c r="C157" i="55"/>
  <c r="M156" i="55"/>
  <c r="H156" i="55"/>
  <c r="C156" i="55"/>
  <c r="M155" i="55"/>
  <c r="H155" i="55"/>
  <c r="C155" i="55"/>
  <c r="C154" i="55" s="1"/>
  <c r="Q154" i="55"/>
  <c r="P154" i="55"/>
  <c r="O154" i="55"/>
  <c r="N154" i="55"/>
  <c r="L154" i="55"/>
  <c r="K154" i="55"/>
  <c r="J154" i="55"/>
  <c r="I154" i="55"/>
  <c r="G154" i="55"/>
  <c r="F154" i="55"/>
  <c r="E154" i="55"/>
  <c r="D154" i="55"/>
  <c r="M153" i="55"/>
  <c r="H153" i="55"/>
  <c r="C153" i="55"/>
  <c r="M152" i="55"/>
  <c r="H152" i="55"/>
  <c r="C152" i="55"/>
  <c r="M151" i="55"/>
  <c r="H151" i="55"/>
  <c r="C151" i="55"/>
  <c r="M150" i="55"/>
  <c r="H150" i="55"/>
  <c r="C150" i="55"/>
  <c r="M149" i="55"/>
  <c r="M121" i="55" s="1"/>
  <c r="H149" i="55"/>
  <c r="C149" i="55"/>
  <c r="C147" i="55" s="1"/>
  <c r="M148" i="55"/>
  <c r="H148" i="55"/>
  <c r="C148" i="55"/>
  <c r="Q147" i="55"/>
  <c r="P147" i="55"/>
  <c r="O147" i="55"/>
  <c r="N147" i="55"/>
  <c r="L147" i="55"/>
  <c r="K147" i="55"/>
  <c r="J147" i="55"/>
  <c r="I147" i="55"/>
  <c r="G147" i="55"/>
  <c r="F147" i="55"/>
  <c r="E147" i="55"/>
  <c r="D147" i="55"/>
  <c r="M146" i="55"/>
  <c r="H146" i="55"/>
  <c r="C146" i="55"/>
  <c r="M145" i="55"/>
  <c r="H145" i="55"/>
  <c r="H131" i="55" s="1"/>
  <c r="H124" i="55" s="1"/>
  <c r="C145" i="55"/>
  <c r="C131" i="55" s="1"/>
  <c r="C124" i="55" s="1"/>
  <c r="M144" i="55"/>
  <c r="H144" i="55"/>
  <c r="C144" i="55"/>
  <c r="M143" i="55"/>
  <c r="H143" i="55"/>
  <c r="C143" i="55"/>
  <c r="C129" i="55" s="1"/>
  <c r="C122" i="55" s="1"/>
  <c r="M142" i="55"/>
  <c r="H142" i="55"/>
  <c r="C142" i="55"/>
  <c r="M141" i="55"/>
  <c r="H141" i="55"/>
  <c r="H140" i="55" s="1"/>
  <c r="C141" i="55"/>
  <c r="Q140" i="55"/>
  <c r="P140" i="55"/>
  <c r="O140" i="55"/>
  <c r="N140" i="55"/>
  <c r="M140" i="55"/>
  <c r="L140" i="55"/>
  <c r="K140" i="55"/>
  <c r="J140" i="55"/>
  <c r="I140" i="55"/>
  <c r="G140" i="55"/>
  <c r="F140" i="55"/>
  <c r="E140" i="55"/>
  <c r="D140" i="55"/>
  <c r="M139" i="55"/>
  <c r="H139" i="55"/>
  <c r="H132" i="55" s="1"/>
  <c r="C139" i="55"/>
  <c r="C132" i="55" s="1"/>
  <c r="C125" i="55" s="1"/>
  <c r="C111" i="55" s="1"/>
  <c r="M138" i="55"/>
  <c r="M131" i="55" s="1"/>
  <c r="M124" i="55" s="1"/>
  <c r="H138" i="55"/>
  <c r="C138" i="55"/>
  <c r="M137" i="55"/>
  <c r="H137" i="55"/>
  <c r="C137" i="55"/>
  <c r="C130" i="55" s="1"/>
  <c r="C123" i="55" s="1"/>
  <c r="C109" i="55" s="1"/>
  <c r="M136" i="55"/>
  <c r="H136" i="55"/>
  <c r="C136" i="55"/>
  <c r="M135" i="55"/>
  <c r="H135" i="55"/>
  <c r="H133" i="55" s="1"/>
  <c r="C135" i="55"/>
  <c r="C128" i="55" s="1"/>
  <c r="C121" i="55" s="1"/>
  <c r="C107" i="55" s="1"/>
  <c r="M134" i="55"/>
  <c r="M127" i="55" s="1"/>
  <c r="H134" i="55"/>
  <c r="C134" i="55"/>
  <c r="Q133" i="55"/>
  <c r="P133" i="55"/>
  <c r="O133" i="55"/>
  <c r="N133" i="55"/>
  <c r="M133" i="55"/>
  <c r="L133" i="55"/>
  <c r="K133" i="55"/>
  <c r="J133" i="55"/>
  <c r="I133" i="55"/>
  <c r="G133" i="55"/>
  <c r="F133" i="55"/>
  <c r="E133" i="55"/>
  <c r="D133" i="55"/>
  <c r="C133" i="55"/>
  <c r="Q132" i="55"/>
  <c r="P132" i="55"/>
  <c r="O132" i="55"/>
  <c r="N132" i="55"/>
  <c r="M132" i="55"/>
  <c r="L132" i="55"/>
  <c r="L125" i="55" s="1"/>
  <c r="L111" i="55" s="1"/>
  <c r="K132" i="55"/>
  <c r="J132" i="55"/>
  <c r="I132" i="55"/>
  <c r="G132" i="55"/>
  <c r="G125" i="55" s="1"/>
  <c r="G111" i="55" s="1"/>
  <c r="F132" i="55"/>
  <c r="F125" i="55" s="1"/>
  <c r="F111" i="55" s="1"/>
  <c r="E132" i="55"/>
  <c r="D132" i="55"/>
  <c r="Q131" i="55"/>
  <c r="P131" i="55"/>
  <c r="O131" i="55"/>
  <c r="O124" i="55" s="1"/>
  <c r="O110" i="55" s="1"/>
  <c r="N131" i="55"/>
  <c r="L131" i="55"/>
  <c r="K131" i="55"/>
  <c r="J131" i="55"/>
  <c r="J124" i="55" s="1"/>
  <c r="J110" i="55" s="1"/>
  <c r="I131" i="55"/>
  <c r="I124" i="55" s="1"/>
  <c r="I110" i="55" s="1"/>
  <c r="G131" i="55"/>
  <c r="F131" i="55"/>
  <c r="E131" i="55"/>
  <c r="D131" i="55"/>
  <c r="Q130" i="55"/>
  <c r="P130" i="55"/>
  <c r="O130" i="55"/>
  <c r="N130" i="55"/>
  <c r="M130" i="55"/>
  <c r="M123" i="55" s="1"/>
  <c r="M109" i="55" s="1"/>
  <c r="L130" i="55"/>
  <c r="L123" i="55" s="1"/>
  <c r="L109" i="55" s="1"/>
  <c r="K130" i="55"/>
  <c r="J130" i="55"/>
  <c r="I130" i="55"/>
  <c r="H130" i="55"/>
  <c r="G130" i="55"/>
  <c r="F130" i="55"/>
  <c r="F123" i="55" s="1"/>
  <c r="F109" i="55" s="1"/>
  <c r="E130" i="55"/>
  <c r="D130" i="55"/>
  <c r="Q129" i="55"/>
  <c r="P129" i="55"/>
  <c r="P122" i="55" s="1"/>
  <c r="P108" i="55" s="1"/>
  <c r="O129" i="55"/>
  <c r="O122" i="55" s="1"/>
  <c r="O108" i="55" s="1"/>
  <c r="N129" i="55"/>
  <c r="M129" i="55"/>
  <c r="L129" i="55"/>
  <c r="K129" i="55"/>
  <c r="J129" i="55"/>
  <c r="I129" i="55"/>
  <c r="I122" i="55" s="1"/>
  <c r="I108" i="55" s="1"/>
  <c r="H129" i="55"/>
  <c r="G129" i="55"/>
  <c r="F129" i="55"/>
  <c r="E129" i="55"/>
  <c r="D129" i="55"/>
  <c r="D122" i="55" s="1"/>
  <c r="D108" i="55" s="1"/>
  <c r="Q128" i="55"/>
  <c r="P128" i="55"/>
  <c r="O128" i="55"/>
  <c r="N128" i="55"/>
  <c r="M128" i="55"/>
  <c r="L128" i="55"/>
  <c r="L121" i="55" s="1"/>
  <c r="L107" i="55" s="1"/>
  <c r="K128" i="55"/>
  <c r="J128" i="55"/>
  <c r="I128" i="55"/>
  <c r="G128" i="55"/>
  <c r="G121" i="55" s="1"/>
  <c r="G107" i="55" s="1"/>
  <c r="F128" i="55"/>
  <c r="F121" i="55" s="1"/>
  <c r="F107" i="55" s="1"/>
  <c r="E128" i="55"/>
  <c r="D128" i="55"/>
  <c r="Q127" i="55"/>
  <c r="Q120" i="55" s="1"/>
  <c r="P127" i="55"/>
  <c r="P126" i="55" s="1"/>
  <c r="O127" i="55"/>
  <c r="O126" i="55" s="1"/>
  <c r="N127" i="55"/>
  <c r="L127" i="55"/>
  <c r="K127" i="55"/>
  <c r="K120" i="55" s="1"/>
  <c r="J127" i="55"/>
  <c r="J120" i="55" s="1"/>
  <c r="I127" i="55"/>
  <c r="I120" i="55" s="1"/>
  <c r="H127" i="55"/>
  <c r="G127" i="55"/>
  <c r="F127" i="55"/>
  <c r="E127" i="55"/>
  <c r="E120" i="55" s="1"/>
  <c r="D127" i="55"/>
  <c r="D126" i="55" s="1"/>
  <c r="Q126" i="55"/>
  <c r="N126" i="55"/>
  <c r="L126" i="55"/>
  <c r="E126" i="55"/>
  <c r="Q125" i="55"/>
  <c r="Q111" i="55" s="1"/>
  <c r="P125" i="55"/>
  <c r="P111" i="55" s="1"/>
  <c r="O125" i="55"/>
  <c r="O111" i="55" s="1"/>
  <c r="N125" i="55"/>
  <c r="K125" i="55"/>
  <c r="K111" i="55" s="1"/>
  <c r="J125" i="55"/>
  <c r="J111" i="55" s="1"/>
  <c r="I125" i="55"/>
  <c r="I111" i="55" s="1"/>
  <c r="E125" i="55"/>
  <c r="E111" i="55" s="1"/>
  <c r="D125" i="55"/>
  <c r="Q124" i="55"/>
  <c r="P124" i="55"/>
  <c r="P110" i="55" s="1"/>
  <c r="N124" i="55"/>
  <c r="L124" i="55"/>
  <c r="K124" i="55"/>
  <c r="K110" i="55" s="1"/>
  <c r="G124" i="55"/>
  <c r="F124" i="55"/>
  <c r="F110" i="55" s="1"/>
  <c r="E124" i="55"/>
  <c r="D124" i="55"/>
  <c r="D110" i="55" s="1"/>
  <c r="Q123" i="55"/>
  <c r="P123" i="55"/>
  <c r="O123" i="55"/>
  <c r="N123" i="55"/>
  <c r="N109" i="55" s="1"/>
  <c r="K123" i="55"/>
  <c r="K109" i="55" s="1"/>
  <c r="J123" i="55"/>
  <c r="I123" i="55"/>
  <c r="I109" i="55" s="1"/>
  <c r="H123" i="55"/>
  <c r="G123" i="55"/>
  <c r="G109" i="55" s="1"/>
  <c r="E123" i="55"/>
  <c r="D123" i="55"/>
  <c r="Q122" i="55"/>
  <c r="Q108" i="55" s="1"/>
  <c r="N122" i="55"/>
  <c r="N119" i="55" s="1"/>
  <c r="M122" i="55"/>
  <c r="L122" i="55"/>
  <c r="L108" i="55" s="1"/>
  <c r="K122" i="55"/>
  <c r="J122" i="55"/>
  <c r="J108" i="55" s="1"/>
  <c r="H122" i="55"/>
  <c r="G122" i="55"/>
  <c r="F122" i="55"/>
  <c r="E122" i="55"/>
  <c r="E108" i="55" s="1"/>
  <c r="Q121" i="55"/>
  <c r="Q107" i="55" s="1"/>
  <c r="P121" i="55"/>
  <c r="P107" i="55" s="1"/>
  <c r="O121" i="55"/>
  <c r="O107" i="55" s="1"/>
  <c r="N121" i="55"/>
  <c r="K121" i="55"/>
  <c r="J121" i="55"/>
  <c r="I121" i="55"/>
  <c r="E121" i="55"/>
  <c r="E107" i="55" s="1"/>
  <c r="D121" i="55"/>
  <c r="P120" i="55"/>
  <c r="P106" i="55" s="1"/>
  <c r="N120" i="55"/>
  <c r="L120" i="55"/>
  <c r="H120" i="55"/>
  <c r="G120" i="55"/>
  <c r="F120" i="55"/>
  <c r="D120" i="55"/>
  <c r="D106" i="55" s="1"/>
  <c r="M118" i="55"/>
  <c r="H118" i="55"/>
  <c r="C118" i="55"/>
  <c r="M117" i="55"/>
  <c r="M110" i="55" s="1"/>
  <c r="H117" i="55"/>
  <c r="H110" i="55" s="1"/>
  <c r="C117" i="55"/>
  <c r="M116" i="55"/>
  <c r="H116" i="55"/>
  <c r="C116" i="55"/>
  <c r="M115" i="55"/>
  <c r="H115" i="55"/>
  <c r="C115" i="55"/>
  <c r="M114" i="55"/>
  <c r="H114" i="55"/>
  <c r="C114" i="55"/>
  <c r="M113" i="55"/>
  <c r="H113" i="55"/>
  <c r="H106" i="55" s="1"/>
  <c r="C113" i="55"/>
  <c r="Q112" i="55"/>
  <c r="P112" i="55"/>
  <c r="O112" i="55"/>
  <c r="N112" i="55"/>
  <c r="L112" i="55"/>
  <c r="K112" i="55"/>
  <c r="J112" i="55"/>
  <c r="I112" i="55"/>
  <c r="H112" i="55"/>
  <c r="G112" i="55"/>
  <c r="F112" i="55"/>
  <c r="E112" i="55"/>
  <c r="D112" i="55"/>
  <c r="N111" i="55"/>
  <c r="D111" i="55"/>
  <c r="Q110" i="55"/>
  <c r="N110" i="55"/>
  <c r="L110" i="55"/>
  <c r="G110" i="55"/>
  <c r="E110" i="55"/>
  <c r="Q109" i="55"/>
  <c r="P109" i="55"/>
  <c r="O109" i="55"/>
  <c r="J109" i="55"/>
  <c r="H109" i="55"/>
  <c r="E109" i="55"/>
  <c r="D109" i="55"/>
  <c r="M108" i="55"/>
  <c r="K108" i="55"/>
  <c r="H108" i="55"/>
  <c r="G108" i="55"/>
  <c r="F108" i="55"/>
  <c r="N107" i="55"/>
  <c r="K107" i="55"/>
  <c r="J107" i="55"/>
  <c r="I107" i="55"/>
  <c r="D107" i="55"/>
  <c r="N106" i="55"/>
  <c r="L106" i="55"/>
  <c r="G106" i="55"/>
  <c r="M104" i="55"/>
  <c r="H104" i="55"/>
  <c r="C104" i="55"/>
  <c r="M103" i="55"/>
  <c r="H103" i="55"/>
  <c r="C103" i="55"/>
  <c r="M102" i="55"/>
  <c r="H102" i="55"/>
  <c r="C102" i="55"/>
  <c r="M101" i="55"/>
  <c r="M98" i="55" s="1"/>
  <c r="H101" i="55"/>
  <c r="C101" i="55"/>
  <c r="M100" i="55"/>
  <c r="H100" i="55"/>
  <c r="C100" i="55"/>
  <c r="M99" i="55"/>
  <c r="H99" i="55"/>
  <c r="C99" i="55"/>
  <c r="Q98" i="55"/>
  <c r="P98" i="55"/>
  <c r="O98" i="55"/>
  <c r="N98" i="55"/>
  <c r="L98" i="55"/>
  <c r="K98" i="55"/>
  <c r="J98" i="55"/>
  <c r="I98" i="55"/>
  <c r="G98" i="55"/>
  <c r="F98" i="55"/>
  <c r="E98" i="55"/>
  <c r="D98" i="55"/>
  <c r="Q97" i="55"/>
  <c r="P97" i="55"/>
  <c r="O97" i="55"/>
  <c r="N97" i="55"/>
  <c r="L97" i="55"/>
  <c r="K97" i="55"/>
  <c r="J97" i="55"/>
  <c r="I97" i="55"/>
  <c r="G97" i="55"/>
  <c r="F97" i="55"/>
  <c r="E97" i="55"/>
  <c r="D97" i="55"/>
  <c r="Q96" i="55"/>
  <c r="P96" i="55"/>
  <c r="O96" i="55"/>
  <c r="N96" i="55"/>
  <c r="L96" i="55"/>
  <c r="K96" i="55"/>
  <c r="J96" i="55"/>
  <c r="I96" i="55"/>
  <c r="G96" i="55"/>
  <c r="F96" i="55"/>
  <c r="E96" i="55"/>
  <c r="D96" i="55"/>
  <c r="Q95" i="55"/>
  <c r="P95" i="55"/>
  <c r="O95" i="55"/>
  <c r="N95" i="55"/>
  <c r="M95" i="55"/>
  <c r="L95" i="55"/>
  <c r="K95" i="55"/>
  <c r="J95" i="55"/>
  <c r="I95" i="55"/>
  <c r="G95" i="55"/>
  <c r="F95" i="55"/>
  <c r="E95" i="55"/>
  <c r="D95" i="55"/>
  <c r="Q94" i="55"/>
  <c r="P94" i="55"/>
  <c r="O94" i="55"/>
  <c r="N94" i="55"/>
  <c r="N91" i="55" s="1"/>
  <c r="L94" i="55"/>
  <c r="K94" i="55"/>
  <c r="J94" i="55"/>
  <c r="I94" i="55"/>
  <c r="G94" i="55"/>
  <c r="F94" i="55"/>
  <c r="E94" i="55"/>
  <c r="D94" i="55"/>
  <c r="Q93" i="55"/>
  <c r="Q91" i="55" s="1"/>
  <c r="P93" i="55"/>
  <c r="O93" i="55"/>
  <c r="O91" i="55" s="1"/>
  <c r="N93" i="55"/>
  <c r="L93" i="55"/>
  <c r="K93" i="55"/>
  <c r="J93" i="55"/>
  <c r="I93" i="55"/>
  <c r="G93" i="55"/>
  <c r="F93" i="55"/>
  <c r="E93" i="55"/>
  <c r="E91" i="55" s="1"/>
  <c r="D93" i="55"/>
  <c r="C93" i="55"/>
  <c r="Q92" i="55"/>
  <c r="P92" i="55"/>
  <c r="P91" i="55" s="1"/>
  <c r="O92" i="55"/>
  <c r="N92" i="55"/>
  <c r="L92" i="55"/>
  <c r="L91" i="55" s="1"/>
  <c r="K92" i="55"/>
  <c r="J92" i="55"/>
  <c r="J91" i="55" s="1"/>
  <c r="I92" i="55"/>
  <c r="G92" i="55"/>
  <c r="F92" i="55"/>
  <c r="F91" i="55" s="1"/>
  <c r="E92" i="55"/>
  <c r="D92" i="55"/>
  <c r="D91" i="55" s="1"/>
  <c r="K91" i="55"/>
  <c r="I91" i="55"/>
  <c r="Q90" i="55"/>
  <c r="P90" i="55"/>
  <c r="O90" i="55"/>
  <c r="N90" i="55"/>
  <c r="L90" i="55"/>
  <c r="K90" i="55"/>
  <c r="J90" i="55"/>
  <c r="I90" i="55"/>
  <c r="G90" i="55"/>
  <c r="F90" i="55"/>
  <c r="E90" i="55"/>
  <c r="D90" i="55"/>
  <c r="Q89" i="55"/>
  <c r="P89" i="55"/>
  <c r="O89" i="55"/>
  <c r="N89" i="55"/>
  <c r="L89" i="55"/>
  <c r="K89" i="55"/>
  <c r="J89" i="55"/>
  <c r="I89" i="55"/>
  <c r="G89" i="55"/>
  <c r="F89" i="55"/>
  <c r="E89" i="55"/>
  <c r="D89" i="55"/>
  <c r="C89" i="55"/>
  <c r="Q88" i="55"/>
  <c r="P88" i="55"/>
  <c r="O88" i="55"/>
  <c r="N88" i="55"/>
  <c r="L88" i="55"/>
  <c r="K88" i="55"/>
  <c r="J88" i="55"/>
  <c r="I88" i="55"/>
  <c r="G88" i="55"/>
  <c r="F88" i="55"/>
  <c r="E88" i="55"/>
  <c r="D88" i="55"/>
  <c r="Q87" i="55"/>
  <c r="P87" i="55"/>
  <c r="O87" i="55"/>
  <c r="N87" i="55"/>
  <c r="M87" i="55"/>
  <c r="L87" i="55"/>
  <c r="K87" i="55"/>
  <c r="J87" i="55"/>
  <c r="I87" i="55"/>
  <c r="G87" i="55"/>
  <c r="F87" i="55"/>
  <c r="E87" i="55"/>
  <c r="D87" i="55"/>
  <c r="Q86" i="55"/>
  <c r="P86" i="55"/>
  <c r="O86" i="55"/>
  <c r="N86" i="55"/>
  <c r="L86" i="55"/>
  <c r="K86" i="55"/>
  <c r="J86" i="55"/>
  <c r="I86" i="55"/>
  <c r="G86" i="55"/>
  <c r="F86" i="55"/>
  <c r="E86" i="55"/>
  <c r="D86" i="55"/>
  <c r="Q85" i="55"/>
  <c r="P85" i="55"/>
  <c r="O85" i="55"/>
  <c r="N85" i="55"/>
  <c r="L85" i="55"/>
  <c r="K85" i="55"/>
  <c r="J85" i="55"/>
  <c r="I85" i="55"/>
  <c r="I84" i="55" s="1"/>
  <c r="G85" i="55"/>
  <c r="G84" i="55" s="1"/>
  <c r="F85" i="55"/>
  <c r="F84" i="55" s="1"/>
  <c r="E85" i="55"/>
  <c r="E84" i="55" s="1"/>
  <c r="D85" i="55"/>
  <c r="D84" i="55" s="1"/>
  <c r="C85" i="55"/>
  <c r="J84" i="55"/>
  <c r="Q83" i="55"/>
  <c r="P83" i="55"/>
  <c r="O83" i="55"/>
  <c r="N83" i="55"/>
  <c r="M83" i="55"/>
  <c r="L83" i="55"/>
  <c r="K83" i="55"/>
  <c r="J83" i="55"/>
  <c r="I83" i="55"/>
  <c r="G83" i="55"/>
  <c r="F83" i="55"/>
  <c r="E83" i="55"/>
  <c r="D83" i="55"/>
  <c r="Q82" i="55"/>
  <c r="P82" i="55"/>
  <c r="O82" i="55"/>
  <c r="N82" i="55"/>
  <c r="L82" i="55"/>
  <c r="K82" i="55"/>
  <c r="J82" i="55"/>
  <c r="I82" i="55"/>
  <c r="G82" i="55"/>
  <c r="F82" i="55"/>
  <c r="E82" i="55"/>
  <c r="D82" i="55"/>
  <c r="Q81" i="55"/>
  <c r="P81" i="55"/>
  <c r="O81" i="55"/>
  <c r="N81" i="55"/>
  <c r="L81" i="55"/>
  <c r="K81" i="55"/>
  <c r="J81" i="55"/>
  <c r="I81" i="55"/>
  <c r="G81" i="55"/>
  <c r="F81" i="55"/>
  <c r="E81" i="55"/>
  <c r="D81" i="55"/>
  <c r="C81" i="55"/>
  <c r="Q80" i="55"/>
  <c r="P80" i="55"/>
  <c r="O80" i="55"/>
  <c r="N80" i="55"/>
  <c r="L80" i="55"/>
  <c r="K80" i="55"/>
  <c r="J80" i="55"/>
  <c r="I80" i="55"/>
  <c r="G80" i="55"/>
  <c r="F80" i="55"/>
  <c r="E80" i="55"/>
  <c r="D80" i="55"/>
  <c r="Q79" i="55"/>
  <c r="P79" i="55"/>
  <c r="O79" i="55"/>
  <c r="N79" i="55"/>
  <c r="M79" i="55"/>
  <c r="L79" i="55"/>
  <c r="K79" i="55"/>
  <c r="J79" i="55"/>
  <c r="I79" i="55"/>
  <c r="G79" i="55"/>
  <c r="F79" i="55"/>
  <c r="E79" i="55"/>
  <c r="D79" i="55"/>
  <c r="Q78" i="55"/>
  <c r="P78" i="55"/>
  <c r="P77" i="55" s="1"/>
  <c r="O78" i="55"/>
  <c r="N78" i="55"/>
  <c r="N77" i="55" s="1"/>
  <c r="L78" i="55"/>
  <c r="L77" i="55" s="1"/>
  <c r="K78" i="55"/>
  <c r="J78" i="55"/>
  <c r="I78" i="55"/>
  <c r="G78" i="55"/>
  <c r="F78" i="55"/>
  <c r="E78" i="55"/>
  <c r="D78" i="55"/>
  <c r="Q77" i="55"/>
  <c r="O77" i="55"/>
  <c r="M76" i="55"/>
  <c r="H76" i="55"/>
  <c r="C76" i="55"/>
  <c r="M75" i="55"/>
  <c r="H75" i="55"/>
  <c r="C75" i="55"/>
  <c r="M74" i="55"/>
  <c r="H74" i="55"/>
  <c r="H53" i="55" s="1"/>
  <c r="C74" i="55"/>
  <c r="M73" i="55"/>
  <c r="M70" i="55" s="1"/>
  <c r="H73" i="55"/>
  <c r="C73" i="55"/>
  <c r="M72" i="55"/>
  <c r="H72" i="55"/>
  <c r="H70" i="55" s="1"/>
  <c r="C72" i="55"/>
  <c r="M71" i="55"/>
  <c r="H71" i="55"/>
  <c r="C71" i="55"/>
  <c r="C70" i="55" s="1"/>
  <c r="Q70" i="55"/>
  <c r="P70" i="55"/>
  <c r="O70" i="55"/>
  <c r="N70" i="55"/>
  <c r="L70" i="55"/>
  <c r="K70" i="55"/>
  <c r="J70" i="55"/>
  <c r="I70" i="55"/>
  <c r="G70" i="55"/>
  <c r="F70" i="55"/>
  <c r="E70" i="55"/>
  <c r="D70" i="55"/>
  <c r="C55" i="55"/>
  <c r="M52" i="55"/>
  <c r="H52" i="55"/>
  <c r="H55" i="55"/>
  <c r="M54" i="55"/>
  <c r="H54" i="55"/>
  <c r="C54" i="55"/>
  <c r="C52" i="55"/>
  <c r="M50" i="55"/>
  <c r="C50" i="55"/>
  <c r="Q55" i="55"/>
  <c r="P55" i="55"/>
  <c r="O55" i="55"/>
  <c r="N55" i="55"/>
  <c r="M55" i="55"/>
  <c r="L55" i="55"/>
  <c r="K55" i="55"/>
  <c r="J55" i="55"/>
  <c r="I55" i="55"/>
  <c r="G55" i="55"/>
  <c r="F55" i="55"/>
  <c r="E55" i="55"/>
  <c r="D55" i="55"/>
  <c r="Q54" i="55"/>
  <c r="P54" i="55"/>
  <c r="O54" i="55"/>
  <c r="N54" i="55"/>
  <c r="L54" i="55"/>
  <c r="K54" i="55"/>
  <c r="J54" i="55"/>
  <c r="I54" i="55"/>
  <c r="G54" i="55"/>
  <c r="F54" i="55"/>
  <c r="E54" i="55"/>
  <c r="D54" i="55"/>
  <c r="Q53" i="55"/>
  <c r="P53" i="55"/>
  <c r="O53" i="55"/>
  <c r="N53" i="55"/>
  <c r="M53" i="55"/>
  <c r="L53" i="55"/>
  <c r="K53" i="55"/>
  <c r="J53" i="55"/>
  <c r="I53" i="55"/>
  <c r="G53" i="55"/>
  <c r="F53" i="55"/>
  <c r="E53" i="55"/>
  <c r="D53" i="55"/>
  <c r="C53" i="55"/>
  <c r="Q52" i="55"/>
  <c r="P52" i="55"/>
  <c r="O52" i="55"/>
  <c r="N52" i="55"/>
  <c r="L52" i="55"/>
  <c r="K52" i="55"/>
  <c r="J52" i="55"/>
  <c r="I52" i="55"/>
  <c r="G52" i="55"/>
  <c r="F52" i="55"/>
  <c r="E52" i="55"/>
  <c r="E49" i="55" s="1"/>
  <c r="D52" i="55"/>
  <c r="Q51" i="55"/>
  <c r="P51" i="55"/>
  <c r="O51" i="55"/>
  <c r="N51" i="55"/>
  <c r="M51" i="55"/>
  <c r="L51" i="55"/>
  <c r="K51" i="55"/>
  <c r="J51" i="55"/>
  <c r="I51" i="55"/>
  <c r="G51" i="55"/>
  <c r="F51" i="55"/>
  <c r="E51" i="55"/>
  <c r="D51" i="55"/>
  <c r="Q50" i="55"/>
  <c r="P50" i="55"/>
  <c r="O50" i="55"/>
  <c r="N50" i="55"/>
  <c r="N49" i="55" s="1"/>
  <c r="L50" i="55"/>
  <c r="L49" i="55" s="1"/>
  <c r="K50" i="55"/>
  <c r="K15" i="55" s="1"/>
  <c r="J50" i="55"/>
  <c r="I50" i="55"/>
  <c r="H50" i="55"/>
  <c r="G50" i="55"/>
  <c r="F50" i="55"/>
  <c r="E50" i="55"/>
  <c r="D50" i="55"/>
  <c r="O49" i="55"/>
  <c r="M48" i="55"/>
  <c r="M97" i="55" s="1"/>
  <c r="H48" i="55"/>
  <c r="H97" i="55" s="1"/>
  <c r="C48" i="55"/>
  <c r="C97" i="55" s="1"/>
  <c r="M47" i="55"/>
  <c r="M96" i="55" s="1"/>
  <c r="H47" i="55"/>
  <c r="H96" i="55" s="1"/>
  <c r="C47" i="55"/>
  <c r="C96" i="55" s="1"/>
  <c r="M46" i="55"/>
  <c r="H46" i="55"/>
  <c r="H25" i="55" s="1"/>
  <c r="H18" i="55" s="1"/>
  <c r="C46" i="55"/>
  <c r="C95" i="55" s="1"/>
  <c r="M45" i="55"/>
  <c r="M94" i="55" s="1"/>
  <c r="H45" i="55"/>
  <c r="H94" i="55" s="1"/>
  <c r="C45" i="55"/>
  <c r="C94" i="55" s="1"/>
  <c r="M44" i="55"/>
  <c r="M93" i="55" s="1"/>
  <c r="H44" i="55"/>
  <c r="H93" i="55" s="1"/>
  <c r="C44" i="55"/>
  <c r="M43" i="55"/>
  <c r="M92" i="55" s="1"/>
  <c r="H43" i="55"/>
  <c r="H92" i="55" s="1"/>
  <c r="C43" i="55"/>
  <c r="Q42" i="55"/>
  <c r="P42" i="55"/>
  <c r="O42" i="55"/>
  <c r="N42" i="55"/>
  <c r="L42" i="55"/>
  <c r="K42" i="55"/>
  <c r="J42" i="55"/>
  <c r="I42" i="55"/>
  <c r="G42" i="55"/>
  <c r="F42" i="55"/>
  <c r="E42" i="55"/>
  <c r="D42" i="55"/>
  <c r="M90" i="55"/>
  <c r="H90" i="55"/>
  <c r="C90" i="55"/>
  <c r="M89" i="55"/>
  <c r="H89" i="55"/>
  <c r="M88" i="55"/>
  <c r="H88" i="55"/>
  <c r="C88" i="55"/>
  <c r="M24" i="55"/>
  <c r="H24" i="55"/>
  <c r="C87" i="55"/>
  <c r="M86" i="55"/>
  <c r="H86" i="55"/>
  <c r="C86" i="55"/>
  <c r="M85" i="55"/>
  <c r="H85" i="55"/>
  <c r="C83" i="55"/>
  <c r="M82" i="55"/>
  <c r="H82" i="55"/>
  <c r="C82" i="55"/>
  <c r="M81" i="55"/>
  <c r="H81" i="55"/>
  <c r="M80" i="55"/>
  <c r="H80" i="55"/>
  <c r="C80" i="55"/>
  <c r="C79" i="55"/>
  <c r="M78" i="55"/>
  <c r="H78" i="55"/>
  <c r="C78" i="55"/>
  <c r="Q27" i="55"/>
  <c r="Q20" i="55" s="1"/>
  <c r="P27" i="55"/>
  <c r="O27" i="55"/>
  <c r="O20" i="55" s="1"/>
  <c r="N27" i="55"/>
  <c r="N20" i="55" s="1"/>
  <c r="M27" i="55"/>
  <c r="M20" i="55" s="1"/>
  <c r="L27" i="55"/>
  <c r="K27" i="55"/>
  <c r="J27" i="55"/>
  <c r="I27" i="55"/>
  <c r="G27" i="55"/>
  <c r="F27" i="55"/>
  <c r="E27" i="55"/>
  <c r="D27" i="55"/>
  <c r="D20" i="55" s="1"/>
  <c r="Q26" i="55"/>
  <c r="P26" i="55"/>
  <c r="P19" i="55" s="1"/>
  <c r="O26" i="55"/>
  <c r="O19" i="55" s="1"/>
  <c r="N26" i="55"/>
  <c r="M26" i="55"/>
  <c r="L26" i="55"/>
  <c r="L19" i="55" s="1"/>
  <c r="K26" i="55"/>
  <c r="J26" i="55"/>
  <c r="J19" i="55" s="1"/>
  <c r="I26" i="55"/>
  <c r="I19" i="55" s="1"/>
  <c r="G26" i="55"/>
  <c r="G19" i="55" s="1"/>
  <c r="F26" i="55"/>
  <c r="F19" i="55" s="1"/>
  <c r="E26" i="55"/>
  <c r="E19" i="55" s="1"/>
  <c r="D26" i="55"/>
  <c r="D19" i="55" s="1"/>
  <c r="Q25" i="55"/>
  <c r="P25" i="55"/>
  <c r="P18" i="55" s="1"/>
  <c r="O25" i="55"/>
  <c r="N25" i="55"/>
  <c r="M25" i="55"/>
  <c r="L25" i="55"/>
  <c r="K25" i="55"/>
  <c r="K18" i="55" s="1"/>
  <c r="J25" i="55"/>
  <c r="J18" i="55" s="1"/>
  <c r="I25" i="55"/>
  <c r="I18" i="55" s="1"/>
  <c r="G25" i="55"/>
  <c r="G18" i="55" s="1"/>
  <c r="F25" i="55"/>
  <c r="F18" i="55" s="1"/>
  <c r="E25" i="55"/>
  <c r="E18" i="55" s="1"/>
  <c r="D25" i="55"/>
  <c r="C25" i="55"/>
  <c r="C18" i="55" s="1"/>
  <c r="Q24" i="55"/>
  <c r="P24" i="55"/>
  <c r="O24" i="55"/>
  <c r="N24" i="55"/>
  <c r="L24" i="55"/>
  <c r="L17" i="55" s="1"/>
  <c r="K24" i="55"/>
  <c r="K17" i="55" s="1"/>
  <c r="J24" i="55"/>
  <c r="J17" i="55" s="1"/>
  <c r="I24" i="55"/>
  <c r="G24" i="55"/>
  <c r="G17" i="55" s="1"/>
  <c r="F24" i="55"/>
  <c r="F17" i="55" s="1"/>
  <c r="E24" i="55"/>
  <c r="D24" i="55"/>
  <c r="D17" i="55" s="1"/>
  <c r="Q23" i="55"/>
  <c r="P23" i="55"/>
  <c r="O23" i="55"/>
  <c r="O16" i="55" s="1"/>
  <c r="N23" i="55"/>
  <c r="N16" i="55" s="1"/>
  <c r="M23" i="55"/>
  <c r="M16" i="55" s="1"/>
  <c r="L23" i="55"/>
  <c r="L16" i="55" s="1"/>
  <c r="K23" i="55"/>
  <c r="K16" i="55" s="1"/>
  <c r="J23" i="55"/>
  <c r="I23" i="55"/>
  <c r="I16" i="55" s="1"/>
  <c r="G23" i="55"/>
  <c r="G16" i="55" s="1"/>
  <c r="F23" i="55"/>
  <c r="E23" i="55"/>
  <c r="E16" i="55" s="1"/>
  <c r="D23" i="55"/>
  <c r="Q22" i="55"/>
  <c r="P22" i="55"/>
  <c r="O22" i="55"/>
  <c r="N22" i="55"/>
  <c r="M22" i="55"/>
  <c r="L22" i="55"/>
  <c r="L15" i="55" s="1"/>
  <c r="K22" i="55"/>
  <c r="J22" i="55"/>
  <c r="J15" i="55" s="1"/>
  <c r="I22" i="55"/>
  <c r="I15" i="55" s="1"/>
  <c r="G22" i="55"/>
  <c r="F22" i="55"/>
  <c r="E22" i="55"/>
  <c r="D22" i="55"/>
  <c r="L20" i="55"/>
  <c r="J20" i="55"/>
  <c r="F20" i="55"/>
  <c r="E20" i="55"/>
  <c r="N19" i="55"/>
  <c r="K19" i="55"/>
  <c r="N18" i="55"/>
  <c r="M18" i="55"/>
  <c r="L18" i="55"/>
  <c r="Q17" i="55"/>
  <c r="P17" i="55"/>
  <c r="O17" i="55"/>
  <c r="N17" i="55"/>
  <c r="I17" i="55"/>
  <c r="Q16" i="55"/>
  <c r="P16" i="55"/>
  <c r="J16" i="55"/>
  <c r="D16" i="55"/>
  <c r="O15" i="55"/>
  <c r="Q49" i="55" l="1"/>
  <c r="F49" i="55"/>
  <c r="P84" i="55"/>
  <c r="G15" i="55"/>
  <c r="F16" i="55"/>
  <c r="E17" i="55"/>
  <c r="D18" i="55"/>
  <c r="Q18" i="55"/>
  <c r="G49" i="55"/>
  <c r="Q19" i="55"/>
  <c r="P20" i="55"/>
  <c r="P49" i="55"/>
  <c r="D49" i="55"/>
  <c r="N21" i="55"/>
  <c r="C84" i="55"/>
  <c r="Q84" i="55"/>
  <c r="M21" i="55"/>
  <c r="P21" i="55"/>
  <c r="D77" i="55"/>
  <c r="K84" i="55"/>
  <c r="D21" i="55"/>
  <c r="E77" i="55"/>
  <c r="L84" i="55"/>
  <c r="E21" i="55"/>
  <c r="N84" i="55"/>
  <c r="O84" i="55"/>
  <c r="I20" i="55"/>
  <c r="G20" i="55"/>
  <c r="J49" i="55"/>
  <c r="I49" i="55"/>
  <c r="F21" i="55"/>
  <c r="I77" i="55"/>
  <c r="G77" i="55"/>
  <c r="J77" i="55"/>
  <c r="G21" i="55"/>
  <c r="Q21" i="55"/>
  <c r="O21" i="55"/>
  <c r="I14" i="55"/>
  <c r="J14" i="55"/>
  <c r="J162" i="55" s="1"/>
  <c r="N15" i="55"/>
  <c r="N14" i="55" s="1"/>
  <c r="J21" i="55"/>
  <c r="F77" i="55"/>
  <c r="M19" i="55"/>
  <c r="M154" i="55"/>
  <c r="M111" i="55"/>
  <c r="M107" i="55"/>
  <c r="P105" i="55"/>
  <c r="M147" i="55"/>
  <c r="L119" i="55"/>
  <c r="H147" i="55"/>
  <c r="H98" i="55"/>
  <c r="K49" i="55"/>
  <c r="H83" i="55"/>
  <c r="K20" i="55"/>
  <c r="K14" i="55" s="1"/>
  <c r="K162" i="55" s="1"/>
  <c r="K77" i="55"/>
  <c r="K21" i="55"/>
  <c r="H154" i="55"/>
  <c r="H125" i="55"/>
  <c r="H111" i="55" s="1"/>
  <c r="C108" i="55"/>
  <c r="C140" i="55"/>
  <c r="C98" i="55"/>
  <c r="C42" i="55"/>
  <c r="G91" i="55"/>
  <c r="G14" i="55"/>
  <c r="M15" i="55"/>
  <c r="M49" i="55"/>
  <c r="C110" i="55"/>
  <c r="I119" i="55"/>
  <c r="I106" i="55"/>
  <c r="I105" i="55" s="1"/>
  <c r="J119" i="55"/>
  <c r="J106" i="55"/>
  <c r="J105" i="55" s="1"/>
  <c r="M84" i="55"/>
  <c r="K119" i="55"/>
  <c r="K106" i="55"/>
  <c r="K105" i="55" s="1"/>
  <c r="G105" i="55"/>
  <c r="L105" i="55"/>
  <c r="C77" i="55"/>
  <c r="N105" i="55"/>
  <c r="L14" i="55"/>
  <c r="D105" i="55"/>
  <c r="M77" i="55"/>
  <c r="H17" i="55"/>
  <c r="F119" i="55"/>
  <c r="Q106" i="55"/>
  <c r="Q105" i="55" s="1"/>
  <c r="Q119" i="55"/>
  <c r="M126" i="55"/>
  <c r="M120" i="55"/>
  <c r="M119" i="55" s="1"/>
  <c r="M17" i="55"/>
  <c r="M91" i="55"/>
  <c r="G119" i="55"/>
  <c r="E106" i="55"/>
  <c r="E105" i="55" s="1"/>
  <c r="E119" i="55"/>
  <c r="I21" i="55"/>
  <c r="C23" i="55"/>
  <c r="C27" i="55"/>
  <c r="C20" i="55" s="1"/>
  <c r="C51" i="55"/>
  <c r="C49" i="55" s="1"/>
  <c r="F106" i="55"/>
  <c r="F105" i="55" s="1"/>
  <c r="F126" i="55"/>
  <c r="C127" i="55"/>
  <c r="D15" i="55"/>
  <c r="D14" i="55" s="1"/>
  <c r="D162" i="55" s="1"/>
  <c r="P15" i="55"/>
  <c r="M112" i="55"/>
  <c r="D119" i="55"/>
  <c r="P119" i="55"/>
  <c r="G126" i="55"/>
  <c r="E15" i="55"/>
  <c r="E14" i="55" s="1"/>
  <c r="E162" i="55" s="1"/>
  <c r="Q15" i="55"/>
  <c r="Q14" i="55" s="1"/>
  <c r="Q162" i="55" s="1"/>
  <c r="H22" i="55"/>
  <c r="H26" i="55"/>
  <c r="H19" i="55" s="1"/>
  <c r="H42" i="55"/>
  <c r="N108" i="55"/>
  <c r="F15" i="55"/>
  <c r="F14" i="55" s="1"/>
  <c r="L21" i="55"/>
  <c r="C24" i="55"/>
  <c r="C17" i="55" s="1"/>
  <c r="C92" i="55"/>
  <c r="C91" i="55" s="1"/>
  <c r="C112" i="55"/>
  <c r="O120" i="55"/>
  <c r="I126" i="55"/>
  <c r="J126" i="55"/>
  <c r="H23" i="55"/>
  <c r="H27" i="55"/>
  <c r="H20" i="55" s="1"/>
  <c r="H51" i="55"/>
  <c r="H49" i="55" s="1"/>
  <c r="H79" i="55"/>
  <c r="H87" i="55"/>
  <c r="H84" i="55" s="1"/>
  <c r="H95" i="55"/>
  <c r="H91" i="55" s="1"/>
  <c r="K126" i="55"/>
  <c r="M42" i="55"/>
  <c r="H128" i="55"/>
  <c r="O18" i="55"/>
  <c r="O14" i="55" s="1"/>
  <c r="C22" i="55"/>
  <c r="C26" i="55"/>
  <c r="C19" i="55" s="1"/>
  <c r="P14" i="55" l="1"/>
  <c r="H16" i="55"/>
  <c r="G162" i="55"/>
  <c r="H77" i="55"/>
  <c r="I162" i="55"/>
  <c r="P162" i="55"/>
  <c r="H121" i="55"/>
  <c r="H126" i="55"/>
  <c r="O106" i="55"/>
  <c r="O105" i="55" s="1"/>
  <c r="O162" i="55" s="1"/>
  <c r="O119" i="55"/>
  <c r="C16" i="55"/>
  <c r="F162" i="55"/>
  <c r="M106" i="55"/>
  <c r="M105" i="55" s="1"/>
  <c r="N162" i="55"/>
  <c r="M14" i="55"/>
  <c r="C21" i="55"/>
  <c r="C15" i="55"/>
  <c r="C126" i="55"/>
  <c r="C120" i="55"/>
  <c r="H21" i="55"/>
  <c r="H15" i="55"/>
  <c r="L162" i="55"/>
  <c r="H14" i="55" l="1"/>
  <c r="C14" i="55"/>
  <c r="M162" i="55"/>
  <c r="C119" i="55"/>
  <c r="C106" i="55"/>
  <c r="C105" i="55" s="1"/>
  <c r="H107" i="55"/>
  <c r="H105" i="55" s="1"/>
  <c r="H162" i="55" s="1"/>
  <c r="H119" i="55"/>
  <c r="C162" i="55" l="1"/>
</calcChain>
</file>

<file path=xl/sharedStrings.xml><?xml version="1.0" encoding="utf-8"?>
<sst xmlns="http://schemas.openxmlformats.org/spreadsheetml/2006/main" count="191" uniqueCount="49">
  <si>
    <t>Cuadro 4. RESUMEN DE LA BALANZA DE PAGOS DE PANAMÁ, SEGÚN PARTIDA</t>
  </si>
  <si>
    <t>Resumen de la Balanza de Pagos</t>
  </si>
  <si>
    <t>Resumen de Balanza de Pagos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</si>
  <si>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</si>
  <si>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</si>
  <si>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</si>
  <si>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</si>
  <si>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</si>
  <si>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</si>
  <si>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</si>
  <si>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</si>
  <si>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</si>
  <si>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</si>
  <si>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</si>
  <si>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</si>
  <si>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</si>
  <si>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</si>
  <si>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</si>
  <si>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</si>
  <si>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</si>
  <si>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</si>
  <si>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</si>
  <si>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</si>
  <si>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</si>
  <si>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</si>
  <si>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</si>
  <si>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</si>
  <si>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</si>
  <si>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</si>
  <si>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</si>
  <si>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</si>
  <si>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</si>
  <si>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</si>
  <si>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</si>
  <si>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</si>
  <si>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</si>
  <si>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</si>
  <si>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</si>
  <si>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</si>
  <si>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</si>
  <si>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</si>
  <si>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</si>
  <si>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</si>
  <si>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</si>
  <si>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</si>
  <si>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2022 (P)</t>
  </si>
  <si>
    <t>2023 (P)</t>
  </si>
  <si>
    <t>2024 (E)</t>
  </si>
  <si>
    <t>Y SECTOR: AÑOS 2022-24, POR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</si>
</sst>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8CA6CE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2" fillId="2" borderId="11" xfId="0" applyNumberFormat="1" applyFont="1" applyFill="1" applyBorder="1"/>
    <xf numFmtId="164" fontId="1" fillId="2" borderId="11" xfId="0" applyNumberFormat="1" applyFont="1" applyFill="1" applyBorder="1" applyAlignment="1" applyProtection="1">
      <alignment horizontal="right"/>
    </xf>
    <xf numFmtId="0" fontId="2" fillId="2" borderId="11" xfId="0" applyNumberFormat="1" applyFont="1" applyFill="1" applyBorder="1" applyAlignment="1">
      <alignment horizontal="left" indent="2"/>
    </xf>
    <xf numFmtId="0" fontId="2" fillId="2" borderId="11" xfId="0" applyNumberFormat="1" applyFont="1" applyFill="1" applyBorder="1" applyAlignment="1">
      <alignment horizontal="left" indent="4"/>
    </xf>
    <xf numFmtId="0" fontId="2" fillId="2" borderId="11" xfId="0" applyNumberFormat="1" applyFont="1" applyFill="1" applyBorder="1" applyAlignment="1">
      <alignment horizontal="left" indent="6"/>
    </xf>
    <xf numFmtId="0" fontId="2" fillId="2" borderId="11" xfId="0" applyNumberFormat="1" applyFont="1" applyFill="1" applyBorder="1" applyAlignment="1">
      <alignment horizontal="left" indent="8"/>
    </xf>
    <xf numFmtId="0" fontId="2" fillId="2" borderId="11" xfId="0" applyNumberFormat="1" applyFont="1" applyFill="1" applyBorder="1" applyAlignment="1">
      <alignment horizontal="left" indent="10"/>
    </xf>
    <xf numFmtId="0" fontId="2" fillId="2" borderId="11" xfId="0" applyNumberFormat="1" applyFont="1" applyFill="1" applyBorder="1" applyAlignment="1">
      <alignment horizontal="left" indent="13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7" xfId="0" applyNumberFormat="1" applyFont="1" applyFill="1" applyBorder="1" applyAlignment="1">
      <alignment horizontal="right" vertical="center" wrapText="1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2" customWidth="1"/>
    <col min="2" max="2" width="50.7109375" style="20" customWidth="1"/>
    <col min="3" max="3" width="13" style="12" customWidth="1"/>
    <col min="4" max="7" width="10.7109375" style="12" customWidth="1"/>
    <col min="8" max="8" width="11.42578125" style="12" customWidth="1"/>
    <col min="9" max="12" width="10.42578125" style="12" customWidth="1"/>
    <col min="13" max="13" width="11.42578125" style="12" customWidth="1"/>
    <col min="14" max="17" width="10.42578125" style="12" customWidth="1"/>
    <col min="18" max="18" width="6.7109375" style="12" customWidth="1"/>
    <col min="19" max="16384" width="9.140625" style="12"/>
  </cols>
  <sheetData>
    <row r="1" spans="1:21" ht="12.75" customHeight="1" x14ac:dyDescent="0.2">
      <c r="A1" s="62" t="s">
        <v>12</v>
      </c>
      <c r="B1" s="62"/>
      <c r="C1" s="62"/>
      <c r="D1" s="62"/>
      <c r="E1" s="62"/>
      <c r="F1" s="62"/>
      <c r="G1" s="62"/>
      <c r="H1" s="62" t="s">
        <v>12</v>
      </c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21" ht="12.75" customHeight="1" x14ac:dyDescent="0.2">
      <c r="A2" s="63" t="s">
        <v>13</v>
      </c>
      <c r="B2" s="63"/>
      <c r="C2" s="63"/>
      <c r="D2" s="63"/>
      <c r="E2" s="63"/>
      <c r="F2" s="63"/>
      <c r="G2" s="63"/>
      <c r="H2" s="63" t="s">
        <v>13</v>
      </c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1:21" ht="12.75" customHeight="1" x14ac:dyDescent="0.2">
      <c r="A3" s="62" t="s">
        <v>14</v>
      </c>
      <c r="B3" s="62"/>
      <c r="C3" s="62"/>
      <c r="D3" s="62"/>
      <c r="E3" s="62"/>
      <c r="F3" s="62"/>
      <c r="G3" s="62"/>
      <c r="H3" s="62" t="s">
        <v>14</v>
      </c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21" ht="6" customHeight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</row>
    <row r="5" spans="1:21" s="14" customFormat="1" ht="12.75" customHeight="1" x14ac:dyDescent="0.2">
      <c r="A5" s="30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31" t="s">
        <v>0</v>
      </c>
      <c r="S5" s="13"/>
      <c r="T5" s="13"/>
      <c r="U5" s="13"/>
    </row>
    <row r="6" spans="1:21" s="14" customFormat="1" ht="12.75" customHeight="1" x14ac:dyDescent="0.2">
      <c r="A6" s="30" t="s">
        <v>48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1" t="s">
        <v>48</v>
      </c>
      <c r="S6" s="15"/>
      <c r="T6" s="15"/>
      <c r="U6" s="15"/>
    </row>
    <row r="7" spans="1:21" ht="6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spans="1:21" s="16" customFormat="1" ht="14.1" customHeight="1" x14ac:dyDescent="0.2">
      <c r="A8" s="40" t="s">
        <v>41</v>
      </c>
      <c r="B8" s="24"/>
      <c r="C8" s="43" t="s">
        <v>1</v>
      </c>
      <c r="D8" s="43"/>
      <c r="E8" s="43"/>
      <c r="F8" s="43"/>
      <c r="G8" s="43"/>
      <c r="H8" s="44" t="s">
        <v>2</v>
      </c>
      <c r="I8" s="45"/>
      <c r="J8" s="45"/>
      <c r="K8" s="45"/>
      <c r="L8" s="45"/>
      <c r="M8" s="45"/>
      <c r="N8" s="45"/>
      <c r="O8" s="45"/>
      <c r="P8" s="45"/>
      <c r="Q8" s="46"/>
      <c r="R8" s="47" t="s">
        <v>41</v>
      </c>
    </row>
    <row r="9" spans="1:21" s="16" customFormat="1" ht="14.1" customHeight="1" x14ac:dyDescent="0.2">
      <c r="A9" s="41"/>
      <c r="B9" s="25"/>
      <c r="C9" s="50" t="s">
        <v>43</v>
      </c>
      <c r="D9" s="50"/>
      <c r="E9" s="50"/>
      <c r="F9" s="50"/>
      <c r="G9" s="50"/>
      <c r="H9" s="51" t="s">
        <v>43</v>
      </c>
      <c r="I9" s="52"/>
      <c r="J9" s="52"/>
      <c r="K9" s="52"/>
      <c r="L9" s="52"/>
      <c r="M9" s="52"/>
      <c r="N9" s="52"/>
      <c r="O9" s="52"/>
      <c r="P9" s="52"/>
      <c r="Q9" s="53"/>
      <c r="R9" s="48"/>
    </row>
    <row r="10" spans="1:21" s="16" customFormat="1" ht="14.1" customHeight="1" x14ac:dyDescent="0.2">
      <c r="A10" s="41"/>
      <c r="B10" s="26" t="s">
        <v>3</v>
      </c>
      <c r="C10" s="51" t="s">
        <v>45</v>
      </c>
      <c r="D10" s="52"/>
      <c r="E10" s="52"/>
      <c r="F10" s="52"/>
      <c r="G10" s="53"/>
      <c r="H10" s="51" t="s">
        <v>46</v>
      </c>
      <c r="I10" s="52"/>
      <c r="J10" s="52"/>
      <c r="K10" s="52"/>
      <c r="L10" s="53"/>
      <c r="M10" s="54" t="s">
        <v>47</v>
      </c>
      <c r="N10" s="55"/>
      <c r="O10" s="55"/>
      <c r="P10" s="55"/>
      <c r="Q10" s="56"/>
      <c r="R10" s="48"/>
    </row>
    <row r="11" spans="1:21" s="16" customFormat="1" ht="14.1" customHeight="1" x14ac:dyDescent="0.2">
      <c r="A11" s="41"/>
      <c r="B11" s="25"/>
      <c r="C11" s="57" t="s">
        <v>4</v>
      </c>
      <c r="D11" s="59" t="s">
        <v>5</v>
      </c>
      <c r="E11" s="60"/>
      <c r="F11" s="60"/>
      <c r="G11" s="61"/>
      <c r="H11" s="43" t="s">
        <v>4</v>
      </c>
      <c r="I11" s="54" t="s">
        <v>5</v>
      </c>
      <c r="J11" s="55"/>
      <c r="K11" s="55"/>
      <c r="L11" s="56"/>
      <c r="M11" s="43" t="s">
        <v>4</v>
      </c>
      <c r="N11" s="54" t="s">
        <v>5</v>
      </c>
      <c r="O11" s="55"/>
      <c r="P11" s="55"/>
      <c r="Q11" s="56"/>
      <c r="R11" s="48"/>
    </row>
    <row r="12" spans="1:21" s="16" customFormat="1" ht="14.1" customHeight="1" x14ac:dyDescent="0.2">
      <c r="A12" s="42"/>
      <c r="B12" s="25"/>
      <c r="C12" s="58"/>
      <c r="D12" s="27" t="s">
        <v>6</v>
      </c>
      <c r="E12" s="27" t="s">
        <v>7</v>
      </c>
      <c r="F12" s="27" t="s">
        <v>8</v>
      </c>
      <c r="G12" s="27" t="s">
        <v>9</v>
      </c>
      <c r="H12" s="50"/>
      <c r="I12" s="27" t="s">
        <v>6</v>
      </c>
      <c r="J12" s="27" t="s">
        <v>7</v>
      </c>
      <c r="K12" s="27" t="s">
        <v>8</v>
      </c>
      <c r="L12" s="27" t="s">
        <v>9</v>
      </c>
      <c r="M12" s="50"/>
      <c r="N12" s="28" t="s">
        <v>6</v>
      </c>
      <c r="O12" s="28" t="s">
        <v>7</v>
      </c>
      <c r="P12" s="28" t="s">
        <v>8</v>
      </c>
      <c r="Q12" s="27" t="s">
        <v>9</v>
      </c>
      <c r="R12" s="49"/>
    </row>
    <row r="13" spans="1:21" s="16" customFormat="1" ht="6" customHeight="1" x14ac:dyDescent="0.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"/>
    </row>
    <row r="14" spans="1:21" s="16" customFormat="1" ht="15.95" customHeight="1" x14ac:dyDescent="0.2">
      <c r="A14" s="4">
        <v>1</v>
      </c>
      <c r="B14" s="32" t="s">
        <v>15</v>
      </c>
      <c r="C14" s="33">
        <f>SUM(C15+C16+C17+C18+C19+C20)</f>
        <v>28.768843080002057</v>
      </c>
      <c r="D14" s="33">
        <f t="shared" ref="D14:L14" si="0">SUM(D15+D16+D17+D18+D19+D20)</f>
        <v>6.2872758200007297</v>
      </c>
      <c r="E14" s="33">
        <f t="shared" si="0"/>
        <v>248.81291348999861</v>
      </c>
      <c r="F14" s="33">
        <f t="shared" si="0"/>
        <v>-532.99929806999921</v>
      </c>
      <c r="G14" s="33">
        <f t="shared" si="0"/>
        <v>306.66795184000182</v>
      </c>
      <c r="H14" s="33">
        <f>SUM(H15+H16+H17+H18+H19+H20)</f>
        <v>-2581.001339449997</v>
      </c>
      <c r="I14" s="33">
        <f t="shared" si="0"/>
        <v>559.84799500999804</v>
      </c>
      <c r="J14" s="33">
        <f t="shared" si="0"/>
        <v>501.96048554999993</v>
      </c>
      <c r="K14" s="33">
        <f t="shared" si="0"/>
        <v>-1178.0305790300008</v>
      </c>
      <c r="L14" s="33">
        <f t="shared" si="0"/>
        <v>-2464.7792409799986</v>
      </c>
      <c r="M14" s="33">
        <f>SUM(M15+M16+M17+M18+M19+M20)</f>
        <v>1672.2214311799971</v>
      </c>
      <c r="N14" s="33">
        <f t="shared" ref="N14:Q14" si="1">SUM(N15+N16+N17+N18+N19+N20)</f>
        <v>0.64930698000080156</v>
      </c>
      <c r="O14" s="33">
        <f t="shared" si="1"/>
        <v>497.59290917000163</v>
      </c>
      <c r="P14" s="33">
        <f t="shared" si="1"/>
        <v>740.77874557000132</v>
      </c>
      <c r="Q14" s="33">
        <f t="shared" si="1"/>
        <v>433.20046945999985</v>
      </c>
      <c r="R14" s="5">
        <v>1</v>
      </c>
    </row>
    <row r="15" spans="1:21" s="16" customFormat="1" ht="15.2" customHeight="1" x14ac:dyDescent="0.2">
      <c r="A15" s="4">
        <v>2</v>
      </c>
      <c r="B15" s="34" t="s">
        <v>16</v>
      </c>
      <c r="C15" s="6">
        <f>C22+C50+C99</f>
        <v>-3082.1369687699989</v>
      </c>
      <c r="D15" s="6">
        <f t="shared" ref="D15:G15" si="2">D22+D50+D99</f>
        <v>-242.94042451000041</v>
      </c>
      <c r="E15" s="6">
        <f t="shared" si="2"/>
        <v>-22.761593309999625</v>
      </c>
      <c r="F15" s="6">
        <f t="shared" si="2"/>
        <v>-2917.4294069899997</v>
      </c>
      <c r="G15" s="6">
        <f t="shared" si="2"/>
        <v>100.99445603999993</v>
      </c>
      <c r="H15" s="6">
        <f>H22+H50+H99</f>
        <v>-7512.4917222999975</v>
      </c>
      <c r="I15" s="6">
        <f t="shared" ref="I15:M20" si="3">I22+I50+I99</f>
        <v>845.72776709999926</v>
      </c>
      <c r="J15" s="6">
        <f t="shared" si="3"/>
        <v>-2270.9484748600003</v>
      </c>
      <c r="K15" s="6">
        <f t="shared" si="3"/>
        <v>-5014.0813241899996</v>
      </c>
      <c r="L15" s="6">
        <f t="shared" si="3"/>
        <v>-1073.1896903499992</v>
      </c>
      <c r="M15" s="6">
        <f>M22+M50+M99</f>
        <v>-1669.6334373200025</v>
      </c>
      <c r="N15" s="6">
        <f t="shared" ref="N15:Q20" si="4">N22+N50+N99</f>
        <v>-1442.1292398099999</v>
      </c>
      <c r="O15" s="6">
        <f t="shared" si="4"/>
        <v>80.537448110000696</v>
      </c>
      <c r="P15" s="6">
        <f t="shared" si="4"/>
        <v>-178.81664096000031</v>
      </c>
      <c r="Q15" s="6">
        <f t="shared" si="4"/>
        <v>-129.2250046600002</v>
      </c>
      <c r="R15" s="5">
        <v>2</v>
      </c>
    </row>
    <row r="16" spans="1:21" s="16" customFormat="1" ht="15.2" customHeight="1" x14ac:dyDescent="0.2">
      <c r="A16" s="4">
        <v>3</v>
      </c>
      <c r="B16" s="34" t="s">
        <v>17</v>
      </c>
      <c r="C16" s="6">
        <f t="shared" ref="C16:H20" si="5">C23+C51+C100</f>
        <v>-509.56696523999972</v>
      </c>
      <c r="D16" s="6">
        <f t="shared" si="5"/>
        <v>-123.73170665000001</v>
      </c>
      <c r="E16" s="6">
        <f t="shared" si="5"/>
        <v>-199.6662925199999</v>
      </c>
      <c r="F16" s="6">
        <f t="shared" si="5"/>
        <v>-56.272902670000065</v>
      </c>
      <c r="G16" s="6">
        <f t="shared" si="5"/>
        <v>-129.8960634</v>
      </c>
      <c r="H16" s="6">
        <f t="shared" si="5"/>
        <v>-714.68842723999933</v>
      </c>
      <c r="I16" s="6">
        <f t="shared" si="3"/>
        <v>-120.21769340000009</v>
      </c>
      <c r="J16" s="6">
        <f t="shared" si="3"/>
        <v>-267.30227691000005</v>
      </c>
      <c r="K16" s="6">
        <f t="shared" si="3"/>
        <v>-176.85009766999997</v>
      </c>
      <c r="L16" s="6">
        <f t="shared" si="3"/>
        <v>-150.31835925999997</v>
      </c>
      <c r="M16" s="6">
        <f t="shared" si="3"/>
        <v>-738.11540846000025</v>
      </c>
      <c r="N16" s="6">
        <f t="shared" si="4"/>
        <v>-187.00127863</v>
      </c>
      <c r="O16" s="6">
        <f t="shared" si="4"/>
        <v>-241.5853295500001</v>
      </c>
      <c r="P16" s="6">
        <f t="shared" si="4"/>
        <v>-153.30984842999999</v>
      </c>
      <c r="Q16" s="6">
        <f t="shared" si="4"/>
        <v>-156.21895184999994</v>
      </c>
      <c r="R16" s="5">
        <v>3</v>
      </c>
    </row>
    <row r="17" spans="1:18" s="16" customFormat="1" ht="15.2" customHeight="1" x14ac:dyDescent="0.2">
      <c r="A17" s="4">
        <v>4</v>
      </c>
      <c r="B17" s="34" t="s">
        <v>18</v>
      </c>
      <c r="C17" s="6">
        <f t="shared" si="5"/>
        <v>93.04157581000004</v>
      </c>
      <c r="D17" s="6">
        <f t="shared" si="5"/>
        <v>18.16187316999995</v>
      </c>
      <c r="E17" s="6">
        <f t="shared" si="5"/>
        <v>31.832065139999997</v>
      </c>
      <c r="F17" s="6">
        <f t="shared" si="5"/>
        <v>19.323749939999999</v>
      </c>
      <c r="G17" s="6">
        <f t="shared" si="5"/>
        <v>23.723887560000009</v>
      </c>
      <c r="H17" s="6">
        <f t="shared" si="5"/>
        <v>45.151529279999977</v>
      </c>
      <c r="I17" s="6">
        <f t="shared" si="3"/>
        <v>19.86479367000004</v>
      </c>
      <c r="J17" s="6">
        <f t="shared" si="3"/>
        <v>4.6333042200000136</v>
      </c>
      <c r="K17" s="6">
        <f t="shared" si="3"/>
        <v>8.6473248800000135</v>
      </c>
      <c r="L17" s="6">
        <f t="shared" si="3"/>
        <v>12.006106510000052</v>
      </c>
      <c r="M17" s="6">
        <f t="shared" si="3"/>
        <v>71.395272879999993</v>
      </c>
      <c r="N17" s="6">
        <f t="shared" si="4"/>
        <v>10.673515539999983</v>
      </c>
      <c r="O17" s="6">
        <f t="shared" si="4"/>
        <v>6.3084147400000177</v>
      </c>
      <c r="P17" s="6">
        <f t="shared" si="4"/>
        <v>24.049237579999982</v>
      </c>
      <c r="Q17" s="6">
        <f t="shared" si="4"/>
        <v>30.364105020000011</v>
      </c>
      <c r="R17" s="5">
        <v>4</v>
      </c>
    </row>
    <row r="18" spans="1:18" s="16" customFormat="1" ht="15.2" customHeight="1" x14ac:dyDescent="0.2">
      <c r="A18" s="4">
        <v>5</v>
      </c>
      <c r="B18" s="34" t="s">
        <v>19</v>
      </c>
      <c r="C18" s="6">
        <f t="shared" si="5"/>
        <v>4245.8525371199994</v>
      </c>
      <c r="D18" s="6">
        <f t="shared" si="5"/>
        <v>1021.9357316499999</v>
      </c>
      <c r="E18" s="6">
        <f t="shared" si="5"/>
        <v>1028.4378468</v>
      </c>
      <c r="F18" s="6">
        <f t="shared" si="5"/>
        <v>1049.5312121399998</v>
      </c>
      <c r="G18" s="6">
        <f t="shared" si="5"/>
        <v>1145.9477465299999</v>
      </c>
      <c r="H18" s="6">
        <f t="shared" si="5"/>
        <v>5201.8884295799999</v>
      </c>
      <c r="I18" s="6">
        <f t="shared" si="3"/>
        <v>1188.96988513</v>
      </c>
      <c r="J18" s="6">
        <f t="shared" si="3"/>
        <v>1254.8465426099999</v>
      </c>
      <c r="K18" s="6">
        <f t="shared" si="3"/>
        <v>1371.23434572</v>
      </c>
      <c r="L18" s="6">
        <f t="shared" si="3"/>
        <v>1386.83765612</v>
      </c>
      <c r="M18" s="6">
        <f t="shared" si="3"/>
        <v>5102.51753878</v>
      </c>
      <c r="N18" s="6">
        <f t="shared" si="4"/>
        <v>1154.1514453799998</v>
      </c>
      <c r="O18" s="6">
        <f t="shared" si="4"/>
        <v>1267.3494418600001</v>
      </c>
      <c r="P18" s="6">
        <f t="shared" si="4"/>
        <v>1323.2737183399997</v>
      </c>
      <c r="Q18" s="6">
        <f t="shared" si="4"/>
        <v>1357.7429332000002</v>
      </c>
      <c r="R18" s="5">
        <v>5</v>
      </c>
    </row>
    <row r="19" spans="1:18" s="16" customFormat="1" ht="15.2" customHeight="1" x14ac:dyDescent="0.2">
      <c r="A19" s="4">
        <v>6</v>
      </c>
      <c r="B19" s="34" t="s">
        <v>20</v>
      </c>
      <c r="C19" s="6">
        <f t="shared" si="5"/>
        <v>-1413.5900999999999</v>
      </c>
      <c r="D19" s="6">
        <f t="shared" si="5"/>
        <v>-480.15459999999996</v>
      </c>
      <c r="E19" s="6">
        <f t="shared" si="5"/>
        <v>-174.27589999999998</v>
      </c>
      <c r="F19" s="6">
        <f t="shared" si="5"/>
        <v>-533.08330000000001</v>
      </c>
      <c r="G19" s="6">
        <f t="shared" si="5"/>
        <v>-226.0763</v>
      </c>
      <c r="H19" s="6">
        <f t="shared" si="5"/>
        <v>-1892.2101</v>
      </c>
      <c r="I19" s="6">
        <f t="shared" si="3"/>
        <v>-606.41069999999991</v>
      </c>
      <c r="J19" s="6">
        <f t="shared" si="3"/>
        <v>-280.02789999999999</v>
      </c>
      <c r="K19" s="6">
        <f t="shared" si="3"/>
        <v>-707.72820000000002</v>
      </c>
      <c r="L19" s="6">
        <f t="shared" si="3"/>
        <v>-298.04329999999999</v>
      </c>
      <c r="M19" s="6">
        <f t="shared" si="3"/>
        <v>-2259.5734886400001</v>
      </c>
      <c r="N19" s="6">
        <f t="shared" si="4"/>
        <v>-754.95472689999997</v>
      </c>
      <c r="O19" s="6">
        <f t="shared" si="4"/>
        <v>-300.46850000000001</v>
      </c>
      <c r="P19" s="6">
        <f t="shared" si="4"/>
        <v>-888.36360000000002</v>
      </c>
      <c r="Q19" s="6">
        <f t="shared" si="4"/>
        <v>-315.78666174</v>
      </c>
      <c r="R19" s="5">
        <v>6</v>
      </c>
    </row>
    <row r="20" spans="1:18" s="16" customFormat="1" ht="15.2" customHeight="1" x14ac:dyDescent="0.2">
      <c r="A20" s="4">
        <v>7</v>
      </c>
      <c r="B20" s="34" t="s">
        <v>21</v>
      </c>
      <c r="C20" s="6">
        <f t="shared" si="5"/>
        <v>695.16876416000093</v>
      </c>
      <c r="D20" s="6">
        <f t="shared" si="5"/>
        <v>-186.98359783999871</v>
      </c>
      <c r="E20" s="6">
        <f t="shared" si="5"/>
        <v>-414.75321262000188</v>
      </c>
      <c r="F20" s="6">
        <f t="shared" si="5"/>
        <v>1904.9313495100002</v>
      </c>
      <c r="G20" s="6">
        <f t="shared" si="5"/>
        <v>-608.02577488999816</v>
      </c>
      <c r="H20" s="6">
        <f t="shared" si="5"/>
        <v>2291.3489512299998</v>
      </c>
      <c r="I20" s="6">
        <f t="shared" si="3"/>
        <v>-768.08605749000128</v>
      </c>
      <c r="J20" s="6">
        <f t="shared" si="3"/>
        <v>2060.7592904900007</v>
      </c>
      <c r="K20" s="6">
        <f t="shared" si="3"/>
        <v>3340.7473722299983</v>
      </c>
      <c r="L20" s="6">
        <f t="shared" si="3"/>
        <v>-2342.0716539999999</v>
      </c>
      <c r="M20" s="6">
        <f t="shared" si="3"/>
        <v>1165.6309539399999</v>
      </c>
      <c r="N20" s="6">
        <f t="shared" si="4"/>
        <v>1219.9095914000009</v>
      </c>
      <c r="O20" s="6">
        <f t="shared" si="4"/>
        <v>-314.54856598999908</v>
      </c>
      <c r="P20" s="6">
        <f t="shared" si="4"/>
        <v>613.94587904000196</v>
      </c>
      <c r="Q20" s="6">
        <f t="shared" si="4"/>
        <v>-353.67595051000006</v>
      </c>
      <c r="R20" s="5">
        <v>7</v>
      </c>
    </row>
    <row r="21" spans="1:18" s="16" customFormat="1" ht="15.95" customHeight="1" x14ac:dyDescent="0.2">
      <c r="A21" s="4">
        <v>8</v>
      </c>
      <c r="B21" s="34" t="s">
        <v>22</v>
      </c>
      <c r="C21" s="33">
        <f>SUM(C22+C23+C24+C25+C26+C27)</f>
        <v>37155.962108400003</v>
      </c>
      <c r="D21" s="33">
        <f t="shared" ref="D21:L21" si="6">SUM(D22+D23+D24+D25+D26+D27)</f>
        <v>8769.7211195899999</v>
      </c>
      <c r="E21" s="33">
        <f t="shared" si="6"/>
        <v>9436.3016795000003</v>
      </c>
      <c r="F21" s="33">
        <f t="shared" si="6"/>
        <v>9510.3789140599984</v>
      </c>
      <c r="G21" s="33">
        <f t="shared" si="6"/>
        <v>9439.5603952500023</v>
      </c>
      <c r="H21" s="33">
        <f>SUM(H22+H23+H24+H25+H26+H27)</f>
        <v>40529.338487329995</v>
      </c>
      <c r="I21" s="33">
        <f t="shared" si="6"/>
        <v>9905.4173323899977</v>
      </c>
      <c r="J21" s="33">
        <f t="shared" si="6"/>
        <v>9864.6069772099981</v>
      </c>
      <c r="K21" s="33">
        <f t="shared" si="6"/>
        <v>10616.6902443</v>
      </c>
      <c r="L21" s="33">
        <f t="shared" si="6"/>
        <v>10142.623933430003</v>
      </c>
      <c r="M21" s="33">
        <f>SUM(M22+M23+M24+M25+M26+M27)</f>
        <v>40570.738679480004</v>
      </c>
      <c r="N21" s="33">
        <f t="shared" ref="N21:Q21" si="7">SUM(N22+N23+N24+N25+N26+N27)</f>
        <v>9817.4570853600017</v>
      </c>
      <c r="O21" s="33">
        <f t="shared" si="7"/>
        <v>9937.8118415800018</v>
      </c>
      <c r="P21" s="33">
        <f t="shared" si="7"/>
        <v>10436.09364494</v>
      </c>
      <c r="Q21" s="33">
        <f t="shared" si="7"/>
        <v>10379.376107600001</v>
      </c>
      <c r="R21" s="5">
        <v>8</v>
      </c>
    </row>
    <row r="22" spans="1:18" s="16" customFormat="1" ht="14.45" customHeight="1" x14ac:dyDescent="0.2">
      <c r="A22" s="4">
        <v>9</v>
      </c>
      <c r="B22" s="34" t="s">
        <v>16</v>
      </c>
      <c r="C22" s="6">
        <f>C29+C36+C43</f>
        <v>10533.60420629</v>
      </c>
      <c r="D22" s="6">
        <f t="shared" ref="D22:G22" si="8">D29+D36+D43</f>
        <v>2405.1550283199995</v>
      </c>
      <c r="E22" s="6">
        <f t="shared" si="8"/>
        <v>2387.1127586600005</v>
      </c>
      <c r="F22" s="6">
        <f t="shared" si="8"/>
        <v>2809.1291569699997</v>
      </c>
      <c r="G22" s="6">
        <f t="shared" si="8"/>
        <v>2932.2072623399999</v>
      </c>
      <c r="H22" s="6">
        <f>H29+H36+H43</f>
        <v>12242.621782009999</v>
      </c>
      <c r="I22" s="6">
        <f t="shared" ref="I22:M27" si="9">I29+I36+I43</f>
        <v>3486.6824880799995</v>
      </c>
      <c r="J22" s="6">
        <f t="shared" si="9"/>
        <v>2439.2889442199998</v>
      </c>
      <c r="K22" s="6">
        <f t="shared" si="9"/>
        <v>2601.4152849500001</v>
      </c>
      <c r="L22" s="6">
        <f t="shared" si="9"/>
        <v>3715.2350647600006</v>
      </c>
      <c r="M22" s="6">
        <f>M29+M36+M43</f>
        <v>11065.78720952</v>
      </c>
      <c r="N22" s="6">
        <f t="shared" ref="N22:Q27" si="10">N29+N36+N43</f>
        <v>2537.57109636</v>
      </c>
      <c r="O22" s="6">
        <f t="shared" si="10"/>
        <v>2587.97462941</v>
      </c>
      <c r="P22" s="6">
        <f t="shared" si="10"/>
        <v>3047.2938981199995</v>
      </c>
      <c r="Q22" s="6">
        <f t="shared" si="10"/>
        <v>2892.94758563</v>
      </c>
      <c r="R22" s="5">
        <v>9</v>
      </c>
    </row>
    <row r="23" spans="1:18" s="16" customFormat="1" ht="14.45" customHeight="1" x14ac:dyDescent="0.2">
      <c r="A23" s="4">
        <v>10</v>
      </c>
      <c r="B23" s="34" t="s">
        <v>17</v>
      </c>
      <c r="C23" s="6">
        <f t="shared" ref="C23:H27" si="11">C30+C37+C44</f>
        <v>1257.88949103</v>
      </c>
      <c r="D23" s="6">
        <f t="shared" si="11"/>
        <v>239.40193815000001</v>
      </c>
      <c r="E23" s="6">
        <f t="shared" si="11"/>
        <v>258.83866505000003</v>
      </c>
      <c r="F23" s="6">
        <f t="shared" si="11"/>
        <v>334.53077182999994</v>
      </c>
      <c r="G23" s="6">
        <f t="shared" si="11"/>
        <v>425.11811599999999</v>
      </c>
      <c r="H23" s="6">
        <f t="shared" si="11"/>
        <v>2248.2638461800002</v>
      </c>
      <c r="I23" s="6">
        <f t="shared" si="9"/>
        <v>493.63273867999993</v>
      </c>
      <c r="J23" s="6">
        <f t="shared" si="9"/>
        <v>542.10446897999998</v>
      </c>
      <c r="K23" s="6">
        <f t="shared" si="9"/>
        <v>584.58578882000006</v>
      </c>
      <c r="L23" s="6">
        <f t="shared" si="9"/>
        <v>627.94084970000006</v>
      </c>
      <c r="M23" s="6">
        <f t="shared" si="9"/>
        <v>2642.8300984299999</v>
      </c>
      <c r="N23" s="6">
        <f t="shared" si="10"/>
        <v>626.75964196999996</v>
      </c>
      <c r="O23" s="6">
        <f t="shared" si="10"/>
        <v>673.49191845999997</v>
      </c>
      <c r="P23" s="6">
        <f t="shared" si="10"/>
        <v>668.52958811999997</v>
      </c>
      <c r="Q23" s="6">
        <f t="shared" si="10"/>
        <v>674.04894988000001</v>
      </c>
      <c r="R23" s="5">
        <v>10</v>
      </c>
    </row>
    <row r="24" spans="1:18" s="16" customFormat="1" ht="14.45" customHeight="1" x14ac:dyDescent="0.2">
      <c r="A24" s="4">
        <v>11</v>
      </c>
      <c r="B24" s="34" t="s">
        <v>18</v>
      </c>
      <c r="C24" s="6">
        <f t="shared" si="11"/>
        <v>639.20811945000003</v>
      </c>
      <c r="D24" s="6">
        <f t="shared" si="11"/>
        <v>229.58519695999996</v>
      </c>
      <c r="E24" s="6">
        <f t="shared" si="11"/>
        <v>106.62699810999999</v>
      </c>
      <c r="F24" s="6">
        <f t="shared" si="11"/>
        <v>132.66181566</v>
      </c>
      <c r="G24" s="6">
        <f t="shared" si="11"/>
        <v>170.33410872000002</v>
      </c>
      <c r="H24" s="6">
        <f t="shared" si="11"/>
        <v>980.47364099000004</v>
      </c>
      <c r="I24" s="6">
        <f t="shared" si="9"/>
        <v>330.36347693000005</v>
      </c>
      <c r="J24" s="6">
        <f t="shared" si="9"/>
        <v>209.18659465999997</v>
      </c>
      <c r="K24" s="6">
        <f t="shared" si="9"/>
        <v>217.45284428000005</v>
      </c>
      <c r="L24" s="6">
        <f t="shared" si="9"/>
        <v>223.47072512000003</v>
      </c>
      <c r="M24" s="6">
        <f t="shared" si="9"/>
        <v>1023.4796817</v>
      </c>
      <c r="N24" s="6">
        <f t="shared" si="10"/>
        <v>361.58903429999998</v>
      </c>
      <c r="O24" s="6">
        <f t="shared" si="10"/>
        <v>220.87648112000002</v>
      </c>
      <c r="P24" s="6">
        <f t="shared" si="10"/>
        <v>221.12092220999997</v>
      </c>
      <c r="Q24" s="6">
        <f t="shared" si="10"/>
        <v>219.89324407000001</v>
      </c>
      <c r="R24" s="5">
        <v>11</v>
      </c>
    </row>
    <row r="25" spans="1:18" s="16" customFormat="1" ht="14.45" customHeight="1" x14ac:dyDescent="0.2">
      <c r="A25" s="4">
        <v>12</v>
      </c>
      <c r="B25" s="34" t="s">
        <v>19</v>
      </c>
      <c r="C25" s="6">
        <f t="shared" si="11"/>
        <v>4338.4889999999996</v>
      </c>
      <c r="D25" s="6">
        <f t="shared" si="11"/>
        <v>1042.1299999999999</v>
      </c>
      <c r="E25" s="6">
        <f t="shared" si="11"/>
        <v>1048.336</v>
      </c>
      <c r="F25" s="6">
        <f t="shared" si="11"/>
        <v>1074.6229999999998</v>
      </c>
      <c r="G25" s="6">
        <f t="shared" si="11"/>
        <v>1173.3999999999999</v>
      </c>
      <c r="H25" s="6">
        <f t="shared" si="11"/>
        <v>5301.6060000000007</v>
      </c>
      <c r="I25" s="6">
        <f t="shared" si="9"/>
        <v>1215.173</v>
      </c>
      <c r="J25" s="6">
        <f t="shared" si="9"/>
        <v>1277.604</v>
      </c>
      <c r="K25" s="6">
        <f t="shared" si="9"/>
        <v>1396.6759999999999</v>
      </c>
      <c r="L25" s="6">
        <f t="shared" si="9"/>
        <v>1412.153</v>
      </c>
      <c r="M25" s="6">
        <f t="shared" si="9"/>
        <v>5176.6419999999998</v>
      </c>
      <c r="N25" s="6">
        <f t="shared" si="10"/>
        <v>1173.9739999999999</v>
      </c>
      <c r="O25" s="6">
        <f t="shared" si="10"/>
        <v>1280.569</v>
      </c>
      <c r="P25" s="6">
        <f t="shared" si="10"/>
        <v>1342.9299999999998</v>
      </c>
      <c r="Q25" s="6">
        <f t="shared" si="10"/>
        <v>1379.1690000000001</v>
      </c>
      <c r="R25" s="5">
        <v>12</v>
      </c>
    </row>
    <row r="26" spans="1:18" s="16" customFormat="1" ht="14.45" customHeight="1" x14ac:dyDescent="0.2">
      <c r="A26" s="4">
        <v>13</v>
      </c>
      <c r="B26" s="34" t="s">
        <v>20</v>
      </c>
      <c r="C26" s="6">
        <f t="shared" si="11"/>
        <v>0</v>
      </c>
      <c r="D26" s="6">
        <f t="shared" si="11"/>
        <v>0</v>
      </c>
      <c r="E26" s="6">
        <f t="shared" si="11"/>
        <v>0</v>
      </c>
      <c r="F26" s="6">
        <f t="shared" si="11"/>
        <v>0</v>
      </c>
      <c r="G26" s="6">
        <f t="shared" si="11"/>
        <v>0</v>
      </c>
      <c r="H26" s="6">
        <f t="shared" si="11"/>
        <v>0</v>
      </c>
      <c r="I26" s="6">
        <f t="shared" si="9"/>
        <v>0</v>
      </c>
      <c r="J26" s="6">
        <f t="shared" si="9"/>
        <v>0</v>
      </c>
      <c r="K26" s="6">
        <f t="shared" si="9"/>
        <v>0</v>
      </c>
      <c r="L26" s="6">
        <f t="shared" si="9"/>
        <v>0</v>
      </c>
      <c r="M26" s="6">
        <f t="shared" si="9"/>
        <v>0</v>
      </c>
      <c r="N26" s="6">
        <f t="shared" si="10"/>
        <v>0</v>
      </c>
      <c r="O26" s="6">
        <f t="shared" si="10"/>
        <v>0</v>
      </c>
      <c r="P26" s="6">
        <f t="shared" si="10"/>
        <v>0</v>
      </c>
      <c r="Q26" s="6">
        <f t="shared" si="10"/>
        <v>0</v>
      </c>
      <c r="R26" s="5">
        <v>13</v>
      </c>
    </row>
    <row r="27" spans="1:18" s="16" customFormat="1" ht="14.45" customHeight="1" x14ac:dyDescent="0.2">
      <c r="A27" s="4">
        <v>14</v>
      </c>
      <c r="B27" s="34" t="s">
        <v>21</v>
      </c>
      <c r="C27" s="6">
        <f t="shared" si="11"/>
        <v>20386.771291630001</v>
      </c>
      <c r="D27" s="6">
        <f t="shared" si="11"/>
        <v>4853.4489561600003</v>
      </c>
      <c r="E27" s="6">
        <f t="shared" si="11"/>
        <v>5635.3872576799995</v>
      </c>
      <c r="F27" s="6">
        <f t="shared" si="11"/>
        <v>5159.4341696000001</v>
      </c>
      <c r="G27" s="6">
        <f t="shared" si="11"/>
        <v>4738.5009081900016</v>
      </c>
      <c r="H27" s="6">
        <f t="shared" si="11"/>
        <v>19756.373218149998</v>
      </c>
      <c r="I27" s="6">
        <f t="shared" si="9"/>
        <v>4379.5656286999983</v>
      </c>
      <c r="J27" s="6">
        <f t="shared" si="9"/>
        <v>5396.4229693499992</v>
      </c>
      <c r="K27" s="6">
        <f t="shared" si="9"/>
        <v>5816.560326249999</v>
      </c>
      <c r="L27" s="6">
        <f t="shared" si="9"/>
        <v>4163.8242938500016</v>
      </c>
      <c r="M27" s="6">
        <f t="shared" si="9"/>
        <v>20661.999689830001</v>
      </c>
      <c r="N27" s="6">
        <f t="shared" si="10"/>
        <v>5117.5633127300007</v>
      </c>
      <c r="O27" s="6">
        <f t="shared" si="10"/>
        <v>5174.8998125900007</v>
      </c>
      <c r="P27" s="6">
        <f t="shared" si="10"/>
        <v>5156.2192364900002</v>
      </c>
      <c r="Q27" s="6">
        <f t="shared" si="10"/>
        <v>5213.3173280200008</v>
      </c>
      <c r="R27" s="5">
        <v>14</v>
      </c>
    </row>
    <row r="28" spans="1:18" s="16" customFormat="1" ht="15.95" customHeight="1" x14ac:dyDescent="0.2">
      <c r="A28" s="4">
        <v>15</v>
      </c>
      <c r="B28" s="34" t="s">
        <v>23</v>
      </c>
      <c r="C28" s="33">
        <f>SUM(C29+C30+C31+C32+C33+C34)</f>
        <v>17962.298421949999</v>
      </c>
      <c r="D28" s="33">
        <f t="shared" ref="D28:G28" si="12">SUM(D29+D30+D31+D32+D33+D34)</f>
        <v>4324.0257741200003</v>
      </c>
      <c r="E28" s="33">
        <f t="shared" si="12"/>
        <v>4598.3542278499999</v>
      </c>
      <c r="F28" s="33">
        <f t="shared" si="12"/>
        <v>4748.6032351399999</v>
      </c>
      <c r="G28" s="33">
        <f t="shared" si="12"/>
        <v>4291.3151848400003</v>
      </c>
      <c r="H28" s="33">
        <f>SUM(H29+H30+H31+H32+H33+H34)</f>
        <v>17009.025437719996</v>
      </c>
      <c r="I28" s="33">
        <f t="shared" ref="I28:L28" si="13">SUM(I29+I30+I31+I32+I33+I34)</f>
        <v>4154.0598462600001</v>
      </c>
      <c r="J28" s="33">
        <f t="shared" si="13"/>
        <v>4202.56958476</v>
      </c>
      <c r="K28" s="33">
        <f t="shared" si="13"/>
        <v>4701.98178207</v>
      </c>
      <c r="L28" s="33">
        <f t="shared" si="13"/>
        <v>3950.4142246300003</v>
      </c>
      <c r="M28" s="33">
        <f>SUM(M29+M30+M31+M32+M33+M34)</f>
        <v>16009.456620919998</v>
      </c>
      <c r="N28" s="33">
        <f t="shared" ref="N28:Q28" si="14">SUM(N29+N30+N31+N32+N33+N34)</f>
        <v>3644.1783620199999</v>
      </c>
      <c r="O28" s="33">
        <f t="shared" si="14"/>
        <v>3827.2987079299996</v>
      </c>
      <c r="P28" s="33">
        <f t="shared" si="14"/>
        <v>4331.0723365799995</v>
      </c>
      <c r="Q28" s="33">
        <f t="shared" si="14"/>
        <v>4206.9072143900003</v>
      </c>
      <c r="R28" s="5">
        <v>15</v>
      </c>
    </row>
    <row r="29" spans="1:18" s="16" customFormat="1" ht="13.35" customHeight="1" x14ac:dyDescent="0.2">
      <c r="A29" s="4">
        <v>16</v>
      </c>
      <c r="B29" s="35" t="s">
        <v>16</v>
      </c>
      <c r="C29" s="6">
        <f>D29+E29+F29+G29</f>
        <v>10521.816499</v>
      </c>
      <c r="D29" s="6">
        <v>2399.3151199999998</v>
      </c>
      <c r="E29" s="6">
        <v>2383.6756140000002</v>
      </c>
      <c r="F29" s="6">
        <v>2807.8963649999996</v>
      </c>
      <c r="G29" s="6">
        <v>2930.9294</v>
      </c>
      <c r="H29" s="6">
        <f>I29+J29+K29+L29</f>
        <v>12209.066493999999</v>
      </c>
      <c r="I29" s="7">
        <v>3478.8907319999998</v>
      </c>
      <c r="J29" s="7">
        <v>2437.5909919999999</v>
      </c>
      <c r="K29" s="7">
        <v>2594.1153850000001</v>
      </c>
      <c r="L29" s="7">
        <v>3698.4693850000003</v>
      </c>
      <c r="M29" s="6">
        <f>N29+O29+P29+Q29</f>
        <v>11048.88688</v>
      </c>
      <c r="N29" s="7">
        <v>2526.299172</v>
      </c>
      <c r="O29" s="7">
        <v>2586.242107</v>
      </c>
      <c r="P29" s="7">
        <v>3045.9790629999998</v>
      </c>
      <c r="Q29" s="7">
        <v>2890.3665380000002</v>
      </c>
      <c r="R29" s="5">
        <v>16</v>
      </c>
    </row>
    <row r="30" spans="1:18" s="16" customFormat="1" ht="13.35" customHeight="1" x14ac:dyDescent="0.2">
      <c r="A30" s="4">
        <v>17</v>
      </c>
      <c r="B30" s="35" t="s">
        <v>17</v>
      </c>
      <c r="C30" s="6">
        <f t="shared" ref="C30:C41" si="15">D30+E30+F30+G30</f>
        <v>0</v>
      </c>
      <c r="D30" s="6">
        <v>0</v>
      </c>
      <c r="E30" s="6">
        <v>0</v>
      </c>
      <c r="F30" s="6">
        <v>0</v>
      </c>
      <c r="G30" s="6">
        <v>0</v>
      </c>
      <c r="H30" s="6">
        <f t="shared" ref="H30:H41" si="16">I30+J30+K30+L30</f>
        <v>0</v>
      </c>
      <c r="I30" s="7">
        <v>0</v>
      </c>
      <c r="J30" s="7">
        <v>0</v>
      </c>
      <c r="K30" s="7">
        <v>0</v>
      </c>
      <c r="L30" s="7">
        <v>0</v>
      </c>
      <c r="M30" s="6">
        <f t="shared" ref="M30:M41" si="17">N30+O30+P30+Q30</f>
        <v>0</v>
      </c>
      <c r="N30" s="7">
        <v>0</v>
      </c>
      <c r="O30" s="7">
        <v>0</v>
      </c>
      <c r="P30" s="7">
        <v>0</v>
      </c>
      <c r="Q30" s="7">
        <v>0</v>
      </c>
      <c r="R30" s="5">
        <v>17</v>
      </c>
    </row>
    <row r="31" spans="1:18" s="16" customFormat="1" ht="13.35" customHeight="1" x14ac:dyDescent="0.2">
      <c r="A31" s="4">
        <v>18</v>
      </c>
      <c r="B31" s="35" t="s">
        <v>18</v>
      </c>
      <c r="C31" s="6">
        <f t="shared" si="15"/>
        <v>0</v>
      </c>
      <c r="D31" s="6">
        <v>0</v>
      </c>
      <c r="E31" s="6">
        <v>0</v>
      </c>
      <c r="F31" s="6">
        <v>0</v>
      </c>
      <c r="G31" s="6">
        <v>0</v>
      </c>
      <c r="H31" s="6">
        <f t="shared" si="16"/>
        <v>0</v>
      </c>
      <c r="I31" s="7">
        <v>0</v>
      </c>
      <c r="J31" s="7">
        <v>0</v>
      </c>
      <c r="K31" s="7">
        <v>0</v>
      </c>
      <c r="L31" s="7">
        <v>0</v>
      </c>
      <c r="M31" s="6">
        <f t="shared" si="17"/>
        <v>0</v>
      </c>
      <c r="N31" s="7">
        <v>0</v>
      </c>
      <c r="O31" s="7">
        <v>0</v>
      </c>
      <c r="P31" s="7">
        <v>0</v>
      </c>
      <c r="Q31" s="7">
        <v>0</v>
      </c>
      <c r="R31" s="5">
        <v>18</v>
      </c>
    </row>
    <row r="32" spans="1:18" s="16" customFormat="1" ht="13.35" customHeight="1" x14ac:dyDescent="0.2">
      <c r="A32" s="4">
        <v>19</v>
      </c>
      <c r="B32" s="35" t="s">
        <v>19</v>
      </c>
      <c r="C32" s="6">
        <f t="shared" si="15"/>
        <v>0</v>
      </c>
      <c r="D32" s="6">
        <v>0</v>
      </c>
      <c r="E32" s="6">
        <v>0</v>
      </c>
      <c r="F32" s="6">
        <v>0</v>
      </c>
      <c r="G32" s="6">
        <v>0</v>
      </c>
      <c r="H32" s="6">
        <f t="shared" si="16"/>
        <v>0</v>
      </c>
      <c r="I32" s="7">
        <v>0</v>
      </c>
      <c r="J32" s="7">
        <v>0</v>
      </c>
      <c r="K32" s="7">
        <v>0</v>
      </c>
      <c r="L32" s="7">
        <v>0</v>
      </c>
      <c r="M32" s="6">
        <f t="shared" si="17"/>
        <v>0</v>
      </c>
      <c r="N32" s="7">
        <v>0</v>
      </c>
      <c r="O32" s="7">
        <v>0</v>
      </c>
      <c r="P32" s="7">
        <v>0</v>
      </c>
      <c r="Q32" s="7">
        <v>0</v>
      </c>
      <c r="R32" s="5">
        <v>19</v>
      </c>
    </row>
    <row r="33" spans="1:18" s="16" customFormat="1" ht="13.35" customHeight="1" x14ac:dyDescent="0.2">
      <c r="A33" s="4">
        <v>20</v>
      </c>
      <c r="B33" s="35" t="s">
        <v>20</v>
      </c>
      <c r="C33" s="6">
        <f t="shared" si="15"/>
        <v>0</v>
      </c>
      <c r="D33" s="6">
        <v>0</v>
      </c>
      <c r="E33" s="6">
        <v>0</v>
      </c>
      <c r="F33" s="6">
        <v>0</v>
      </c>
      <c r="G33" s="6">
        <v>0</v>
      </c>
      <c r="H33" s="6">
        <f t="shared" si="16"/>
        <v>0</v>
      </c>
      <c r="I33" s="7">
        <v>0</v>
      </c>
      <c r="J33" s="7">
        <v>0</v>
      </c>
      <c r="K33" s="7">
        <v>0</v>
      </c>
      <c r="L33" s="7">
        <v>0</v>
      </c>
      <c r="M33" s="6">
        <f t="shared" si="17"/>
        <v>0</v>
      </c>
      <c r="N33" s="7">
        <v>0</v>
      </c>
      <c r="O33" s="7">
        <v>0</v>
      </c>
      <c r="P33" s="7">
        <v>0</v>
      </c>
      <c r="Q33" s="7">
        <v>0</v>
      </c>
      <c r="R33" s="5">
        <v>20</v>
      </c>
    </row>
    <row r="34" spans="1:18" s="16" customFormat="1" ht="13.35" customHeight="1" x14ac:dyDescent="0.2">
      <c r="A34" s="4">
        <v>21</v>
      </c>
      <c r="B34" s="35" t="s">
        <v>21</v>
      </c>
      <c r="C34" s="6">
        <f t="shared" si="15"/>
        <v>7440.4819229500008</v>
      </c>
      <c r="D34" s="6">
        <v>1924.7106541200005</v>
      </c>
      <c r="E34" s="6">
        <v>2214.6786138499997</v>
      </c>
      <c r="F34" s="6">
        <v>1940.7068701400003</v>
      </c>
      <c r="G34" s="6">
        <v>1360.3857848400003</v>
      </c>
      <c r="H34" s="6">
        <f t="shared" si="16"/>
        <v>4799.9589437199993</v>
      </c>
      <c r="I34" s="7">
        <v>675.16911426000024</v>
      </c>
      <c r="J34" s="7">
        <v>1764.9785927600001</v>
      </c>
      <c r="K34" s="7">
        <v>2107.8663970699999</v>
      </c>
      <c r="L34" s="7">
        <v>251.94483962999993</v>
      </c>
      <c r="M34" s="6">
        <f t="shared" si="17"/>
        <v>4960.5697409199993</v>
      </c>
      <c r="N34" s="7">
        <v>1117.8791900199999</v>
      </c>
      <c r="O34" s="7">
        <v>1241.0566009299996</v>
      </c>
      <c r="P34" s="7">
        <v>1285.0932735799997</v>
      </c>
      <c r="Q34" s="7">
        <v>1316.54067639</v>
      </c>
      <c r="R34" s="5">
        <v>21</v>
      </c>
    </row>
    <row r="35" spans="1:18" s="16" customFormat="1" ht="15.95" customHeight="1" x14ac:dyDescent="0.2">
      <c r="A35" s="4">
        <v>22</v>
      </c>
      <c r="B35" s="34" t="s">
        <v>24</v>
      </c>
      <c r="C35" s="33">
        <f>SUM(C36+C37+C38+C39+C40+C41)</f>
        <v>17044.764891530001</v>
      </c>
      <c r="D35" s="33">
        <f t="shared" ref="D35:G35" si="18">SUM(D36+D37+D38+D39+D40+D41)</f>
        <v>3929.8575280100004</v>
      </c>
      <c r="E35" s="33">
        <f t="shared" si="18"/>
        <v>4437.2116636299997</v>
      </c>
      <c r="F35" s="33">
        <f t="shared" si="18"/>
        <v>4220.867290709999</v>
      </c>
      <c r="G35" s="33">
        <f t="shared" si="18"/>
        <v>4456.8284091800006</v>
      </c>
      <c r="H35" s="33">
        <f>SUM(H36+H37+H38+H39+H40+H41)</f>
        <v>19770.157861389998</v>
      </c>
      <c r="I35" s="33">
        <f t="shared" ref="I35:L35" si="19">SUM(I36+I37+I38+I39+I40+I41)</f>
        <v>4797.6808601099983</v>
      </c>
      <c r="J35" s="33">
        <f t="shared" si="19"/>
        <v>4798.2732770899993</v>
      </c>
      <c r="K35" s="33">
        <f t="shared" si="19"/>
        <v>4978.913650989999</v>
      </c>
      <c r="L35" s="33">
        <f t="shared" si="19"/>
        <v>5195.2900732000016</v>
      </c>
      <c r="M35" s="33">
        <f>SUM(M36+M37+M38+M39+M40+M41)</f>
        <v>20248.789220850002</v>
      </c>
      <c r="N35" s="33">
        <f t="shared" ref="N35:Q35" si="20">SUM(N36+N37+N38+N39+N40+N41)</f>
        <v>5034.1885282100002</v>
      </c>
      <c r="O35" s="33">
        <f t="shared" si="20"/>
        <v>5053.6963151700002</v>
      </c>
      <c r="P35" s="33">
        <f t="shared" si="20"/>
        <v>5046.8696920700004</v>
      </c>
      <c r="Q35" s="33">
        <f t="shared" si="20"/>
        <v>5114.0346853999999</v>
      </c>
      <c r="R35" s="5">
        <v>22</v>
      </c>
    </row>
    <row r="36" spans="1:18" s="16" customFormat="1" ht="13.35" customHeight="1" x14ac:dyDescent="0.2">
      <c r="A36" s="4">
        <v>23</v>
      </c>
      <c r="B36" s="35" t="s">
        <v>16</v>
      </c>
      <c r="C36" s="6">
        <f t="shared" si="15"/>
        <v>10.44880371</v>
      </c>
      <c r="D36" s="6">
        <v>5.4174357300000002</v>
      </c>
      <c r="E36" s="6">
        <v>2.90982027</v>
      </c>
      <c r="F36" s="6">
        <v>1.2232515599999998</v>
      </c>
      <c r="G36" s="6">
        <v>0.89829614999999996</v>
      </c>
      <c r="H36" s="6">
        <f t="shared" si="16"/>
        <v>30.226028149999998</v>
      </c>
      <c r="I36" s="7">
        <v>6.9065284</v>
      </c>
      <c r="J36" s="7">
        <v>1.2197285599999999</v>
      </c>
      <c r="K36" s="7">
        <v>6.4993852300000006</v>
      </c>
      <c r="L36" s="7">
        <v>15.600385959999999</v>
      </c>
      <c r="M36" s="6">
        <f t="shared" si="17"/>
        <v>15.94137798</v>
      </c>
      <c r="N36" s="7">
        <v>10.49759227</v>
      </c>
      <c r="O36" s="7">
        <v>1.56679809</v>
      </c>
      <c r="P36" s="7">
        <v>1.3054345599999999</v>
      </c>
      <c r="Q36" s="7">
        <v>2.5715530599999998</v>
      </c>
      <c r="R36" s="5">
        <v>23</v>
      </c>
    </row>
    <row r="37" spans="1:18" s="16" customFormat="1" ht="13.35" customHeight="1" x14ac:dyDescent="0.2">
      <c r="A37" s="4">
        <v>24</v>
      </c>
      <c r="B37" s="35" t="s">
        <v>17</v>
      </c>
      <c r="C37" s="6">
        <f t="shared" si="15"/>
        <v>97.22958546000001</v>
      </c>
      <c r="D37" s="6">
        <v>25.093531630000001</v>
      </c>
      <c r="E37" s="6">
        <v>22.047994190000001</v>
      </c>
      <c r="F37" s="6">
        <v>26.454810389999999</v>
      </c>
      <c r="G37" s="6">
        <v>23.633249249999999</v>
      </c>
      <c r="H37" s="6">
        <f t="shared" si="16"/>
        <v>133.14606515</v>
      </c>
      <c r="I37" s="7">
        <v>27.728282929999999</v>
      </c>
      <c r="J37" s="7">
        <v>33.850272000000004</v>
      </c>
      <c r="K37" s="7">
        <v>34.170438920000002</v>
      </c>
      <c r="L37" s="7">
        <v>37.3970713</v>
      </c>
      <c r="M37" s="6">
        <f t="shared" si="17"/>
        <v>167.25543605999999</v>
      </c>
      <c r="N37" s="7">
        <v>31.797221279999999</v>
      </c>
      <c r="O37" s="7">
        <v>56.450480849999991</v>
      </c>
      <c r="P37" s="7">
        <v>40.963213979999999</v>
      </c>
      <c r="Q37" s="7">
        <v>38.044519950000002</v>
      </c>
      <c r="R37" s="5">
        <v>24</v>
      </c>
    </row>
    <row r="38" spans="1:18" s="16" customFormat="1" ht="13.35" customHeight="1" x14ac:dyDescent="0.2">
      <c r="A38" s="4">
        <v>25</v>
      </c>
      <c r="B38" s="35" t="s">
        <v>18</v>
      </c>
      <c r="C38" s="6">
        <f t="shared" si="15"/>
        <v>80.172110009999997</v>
      </c>
      <c r="D38" s="6">
        <v>23.93394438</v>
      </c>
      <c r="E38" s="6">
        <v>21.593436439999998</v>
      </c>
      <c r="F38" s="6">
        <v>15.530143539999999</v>
      </c>
      <c r="G38" s="6">
        <v>19.114585650000002</v>
      </c>
      <c r="H38" s="6">
        <f t="shared" si="16"/>
        <v>71.297153500000007</v>
      </c>
      <c r="I38" s="7">
        <v>14.280253930000001</v>
      </c>
      <c r="J38" s="7">
        <v>18.093962249999997</v>
      </c>
      <c r="K38" s="7">
        <v>17.164193820000001</v>
      </c>
      <c r="L38" s="7">
        <v>21.758743500000001</v>
      </c>
      <c r="M38" s="6">
        <f t="shared" si="17"/>
        <v>92.262077319999989</v>
      </c>
      <c r="N38" s="7">
        <v>20.235183769999999</v>
      </c>
      <c r="O38" s="7">
        <v>23.210542830000001</v>
      </c>
      <c r="P38" s="7">
        <v>21.268366260000001</v>
      </c>
      <c r="Q38" s="7">
        <v>27.547984459999999</v>
      </c>
      <c r="R38" s="5">
        <v>25</v>
      </c>
    </row>
    <row r="39" spans="1:18" s="16" customFormat="1" ht="13.35" customHeight="1" x14ac:dyDescent="0.2">
      <c r="A39" s="4">
        <v>26</v>
      </c>
      <c r="B39" s="35" t="s">
        <v>19</v>
      </c>
      <c r="C39" s="6">
        <f t="shared" si="15"/>
        <v>4237.9249999999993</v>
      </c>
      <c r="D39" s="6">
        <v>1036.376</v>
      </c>
      <c r="E39" s="6">
        <v>1033.1759999999999</v>
      </c>
      <c r="F39" s="6">
        <v>1039.2819999999999</v>
      </c>
      <c r="G39" s="6">
        <v>1129.0909999999999</v>
      </c>
      <c r="H39" s="6">
        <f t="shared" si="16"/>
        <v>4997.8780000000006</v>
      </c>
      <c r="I39" s="7">
        <v>1166.0070000000001</v>
      </c>
      <c r="J39" s="7">
        <v>1202.739</v>
      </c>
      <c r="K39" s="7">
        <v>1309.0139999999999</v>
      </c>
      <c r="L39" s="7">
        <v>1320.1179999999999</v>
      </c>
      <c r="M39" s="6">
        <f t="shared" si="17"/>
        <v>4788.8339999999998</v>
      </c>
      <c r="N39" s="7">
        <v>1092.893</v>
      </c>
      <c r="O39" s="7">
        <v>1187.7559999999999</v>
      </c>
      <c r="P39" s="7">
        <v>1237.8879999999999</v>
      </c>
      <c r="Q39" s="7">
        <v>1270.297</v>
      </c>
      <c r="R39" s="5">
        <v>26</v>
      </c>
    </row>
    <row r="40" spans="1:18" s="16" customFormat="1" ht="13.35" customHeight="1" x14ac:dyDescent="0.2">
      <c r="A40" s="4">
        <v>27</v>
      </c>
      <c r="B40" s="35" t="s">
        <v>20</v>
      </c>
      <c r="C40" s="6">
        <f t="shared" si="15"/>
        <v>0</v>
      </c>
      <c r="D40" s="6">
        <v>0</v>
      </c>
      <c r="E40" s="6">
        <v>0</v>
      </c>
      <c r="F40" s="6">
        <v>0</v>
      </c>
      <c r="G40" s="6">
        <v>0</v>
      </c>
      <c r="H40" s="6">
        <f t="shared" si="16"/>
        <v>0</v>
      </c>
      <c r="I40" s="7">
        <v>0</v>
      </c>
      <c r="J40" s="7">
        <v>0</v>
      </c>
      <c r="K40" s="7">
        <v>0</v>
      </c>
      <c r="L40" s="7">
        <v>0</v>
      </c>
      <c r="M40" s="6">
        <f t="shared" si="17"/>
        <v>0</v>
      </c>
      <c r="N40" s="7">
        <v>0</v>
      </c>
      <c r="O40" s="7">
        <v>0</v>
      </c>
      <c r="P40" s="7">
        <v>0</v>
      </c>
      <c r="Q40" s="7">
        <v>0</v>
      </c>
      <c r="R40" s="5">
        <v>27</v>
      </c>
    </row>
    <row r="41" spans="1:18" s="16" customFormat="1" ht="13.35" customHeight="1" x14ac:dyDescent="0.2">
      <c r="A41" s="4">
        <v>28</v>
      </c>
      <c r="B41" s="35" t="s">
        <v>21</v>
      </c>
      <c r="C41" s="6">
        <f t="shared" si="15"/>
        <v>12618.98939235</v>
      </c>
      <c r="D41" s="6">
        <v>2839.0366162700002</v>
      </c>
      <c r="E41" s="6">
        <v>3357.4844127299998</v>
      </c>
      <c r="F41" s="6">
        <v>3138.3770852199996</v>
      </c>
      <c r="G41" s="6">
        <v>3284.0912781300008</v>
      </c>
      <c r="H41" s="6">
        <f t="shared" si="16"/>
        <v>14537.610614589999</v>
      </c>
      <c r="I41" s="7">
        <v>3582.7587948499981</v>
      </c>
      <c r="J41" s="7">
        <v>3542.3703142799991</v>
      </c>
      <c r="K41" s="7">
        <v>3612.065633019999</v>
      </c>
      <c r="L41" s="7">
        <v>3800.4158724400017</v>
      </c>
      <c r="M41" s="6">
        <f t="shared" si="17"/>
        <v>15184.496329490001</v>
      </c>
      <c r="N41" s="7">
        <v>3878.7655308900003</v>
      </c>
      <c r="O41" s="7">
        <v>3784.7124934000008</v>
      </c>
      <c r="P41" s="7">
        <v>3745.4446772700003</v>
      </c>
      <c r="Q41" s="7">
        <v>3775.5736279300004</v>
      </c>
      <c r="R41" s="5">
        <v>28</v>
      </c>
    </row>
    <row r="42" spans="1:18" s="16" customFormat="1" ht="15.95" customHeight="1" x14ac:dyDescent="0.2">
      <c r="A42" s="4">
        <v>29</v>
      </c>
      <c r="B42" s="34" t="s">
        <v>25</v>
      </c>
      <c r="C42" s="33">
        <f>SUM(C43+C44+C45+C46+C47+C48)</f>
        <v>2148.8987949200005</v>
      </c>
      <c r="D42" s="33">
        <f t="shared" ref="D42:G42" si="21">SUM(D43+D44+D45+D46+D47+D48)</f>
        <v>515.83781746</v>
      </c>
      <c r="E42" s="33">
        <f t="shared" si="21"/>
        <v>400.73578802000003</v>
      </c>
      <c r="F42" s="33">
        <f t="shared" si="21"/>
        <v>540.90838821</v>
      </c>
      <c r="G42" s="33">
        <f t="shared" si="21"/>
        <v>691.41680122999992</v>
      </c>
      <c r="H42" s="33">
        <f>SUM(H43+H44+H45+H46+H47+H48)</f>
        <v>3750.1551882200001</v>
      </c>
      <c r="I42" s="33">
        <f t="shared" ref="I42:L42" si="22">SUM(I43+I44+I45+I46+I47+I48)</f>
        <v>953.67662602000019</v>
      </c>
      <c r="J42" s="33">
        <f t="shared" si="22"/>
        <v>863.76411536000001</v>
      </c>
      <c r="K42" s="33">
        <f t="shared" si="22"/>
        <v>935.79481124000017</v>
      </c>
      <c r="L42" s="33">
        <f t="shared" si="22"/>
        <v>996.91963559999999</v>
      </c>
      <c r="M42" s="33">
        <f>SUM(M43+M44+M45+M46+M47+M48)</f>
        <v>4312.4928377099995</v>
      </c>
      <c r="N42" s="33">
        <f t="shared" ref="N42:Q42" si="23">SUM(N43+N44+N45+N46+N47+N48)</f>
        <v>1139.0901951300002</v>
      </c>
      <c r="O42" s="33">
        <f t="shared" si="23"/>
        <v>1056.8168184799999</v>
      </c>
      <c r="P42" s="33">
        <f t="shared" si="23"/>
        <v>1058.1516162900002</v>
      </c>
      <c r="Q42" s="33">
        <f t="shared" si="23"/>
        <v>1058.4342078100001</v>
      </c>
      <c r="R42" s="5">
        <v>29</v>
      </c>
    </row>
    <row r="43" spans="1:18" s="16" customFormat="1" ht="13.35" customHeight="1" x14ac:dyDescent="0.2">
      <c r="A43" s="4">
        <v>30</v>
      </c>
      <c r="B43" s="35" t="s">
        <v>16</v>
      </c>
      <c r="C43" s="6">
        <f t="shared" ref="C43:C48" si="24">D43+E43+F43+G43</f>
        <v>1.33890358</v>
      </c>
      <c r="D43" s="6">
        <v>0.42247258999999998</v>
      </c>
      <c r="E43" s="6">
        <v>0.52732438999999998</v>
      </c>
      <c r="F43" s="6">
        <v>9.5404099999999992E-3</v>
      </c>
      <c r="G43" s="6">
        <v>0.37956619000000003</v>
      </c>
      <c r="H43" s="6">
        <f t="shared" ref="H43:H48" si="25">I43+J43+K43+L43</f>
        <v>3.3292598599999996</v>
      </c>
      <c r="I43" s="7">
        <v>0.88522767999999996</v>
      </c>
      <c r="J43" s="7">
        <v>0.47822365999999999</v>
      </c>
      <c r="K43" s="7">
        <v>0.80051472000000001</v>
      </c>
      <c r="L43" s="7">
        <v>1.1652937999999999</v>
      </c>
      <c r="M43" s="6">
        <f t="shared" ref="M43:M48" si="26">N43+O43+P43+Q43</f>
        <v>0.95895154000000005</v>
      </c>
      <c r="N43" s="7">
        <v>0.77433209000000003</v>
      </c>
      <c r="O43" s="7">
        <v>0.16572432000000001</v>
      </c>
      <c r="P43" s="7">
        <v>9.4005600000000005E-3</v>
      </c>
      <c r="Q43" s="7">
        <v>9.4945700000000008E-3</v>
      </c>
      <c r="R43" s="5">
        <v>30</v>
      </c>
    </row>
    <row r="44" spans="1:18" s="16" customFormat="1" ht="13.35" customHeight="1" x14ac:dyDescent="0.2">
      <c r="A44" s="4">
        <v>31</v>
      </c>
      <c r="B44" s="35" t="s">
        <v>17</v>
      </c>
      <c r="C44" s="6">
        <f t="shared" si="24"/>
        <v>1160.6599055700001</v>
      </c>
      <c r="D44" s="6">
        <v>214.30840652000001</v>
      </c>
      <c r="E44" s="6">
        <v>236.79067086000001</v>
      </c>
      <c r="F44" s="6">
        <v>308.07596143999996</v>
      </c>
      <c r="G44" s="6">
        <v>401.48486674999998</v>
      </c>
      <c r="H44" s="6">
        <f t="shared" si="25"/>
        <v>2115.1177810300001</v>
      </c>
      <c r="I44" s="7">
        <v>465.90445574999995</v>
      </c>
      <c r="J44" s="7">
        <v>508.25419698000002</v>
      </c>
      <c r="K44" s="7">
        <v>550.41534990000002</v>
      </c>
      <c r="L44" s="7">
        <v>590.54377840000006</v>
      </c>
      <c r="M44" s="6">
        <f t="shared" si="26"/>
        <v>2475.5746623699997</v>
      </c>
      <c r="N44" s="7">
        <v>594.96242068999993</v>
      </c>
      <c r="O44" s="7">
        <v>617.04143761</v>
      </c>
      <c r="P44" s="7">
        <v>627.56637413999999</v>
      </c>
      <c r="Q44" s="7">
        <v>636.00442993000001</v>
      </c>
      <c r="R44" s="5">
        <v>31</v>
      </c>
    </row>
    <row r="45" spans="1:18" s="16" customFormat="1" ht="13.35" customHeight="1" x14ac:dyDescent="0.2">
      <c r="A45" s="4">
        <v>32</v>
      </c>
      <c r="B45" s="35" t="s">
        <v>18</v>
      </c>
      <c r="C45" s="6">
        <f t="shared" si="24"/>
        <v>559.03600944000004</v>
      </c>
      <c r="D45" s="6">
        <v>205.65125257999998</v>
      </c>
      <c r="E45" s="6">
        <v>85.033561669999997</v>
      </c>
      <c r="F45" s="6">
        <v>117.13167211999999</v>
      </c>
      <c r="G45" s="6">
        <v>151.21952307000001</v>
      </c>
      <c r="H45" s="6">
        <f t="shared" si="25"/>
        <v>909.17648749</v>
      </c>
      <c r="I45" s="7">
        <v>316.08322300000003</v>
      </c>
      <c r="J45" s="7">
        <v>191.09263240999996</v>
      </c>
      <c r="K45" s="7">
        <v>200.28865046000004</v>
      </c>
      <c r="L45" s="7">
        <v>201.71198162000002</v>
      </c>
      <c r="M45" s="6">
        <f t="shared" si="26"/>
        <v>931.21760438000001</v>
      </c>
      <c r="N45" s="7">
        <v>341.35385052999999</v>
      </c>
      <c r="O45" s="7">
        <v>197.66593829000001</v>
      </c>
      <c r="P45" s="7">
        <v>199.85255594999998</v>
      </c>
      <c r="Q45" s="7">
        <v>192.34525961</v>
      </c>
      <c r="R45" s="5">
        <v>32</v>
      </c>
    </row>
    <row r="46" spans="1:18" s="16" customFormat="1" ht="13.35" customHeight="1" x14ac:dyDescent="0.2">
      <c r="A46" s="4">
        <v>33</v>
      </c>
      <c r="B46" s="35" t="s">
        <v>19</v>
      </c>
      <c r="C46" s="6">
        <f t="shared" si="24"/>
        <v>100.56399999999999</v>
      </c>
      <c r="D46" s="6">
        <v>5.7539999999999996</v>
      </c>
      <c r="E46" s="6">
        <v>15.16</v>
      </c>
      <c r="F46" s="6">
        <v>35.341000000000001</v>
      </c>
      <c r="G46" s="6">
        <v>44.308999999999997</v>
      </c>
      <c r="H46" s="6">
        <f t="shared" si="25"/>
        <v>303.72800000000001</v>
      </c>
      <c r="I46" s="7">
        <v>49.166000000000004</v>
      </c>
      <c r="J46" s="7">
        <v>74.864999999999995</v>
      </c>
      <c r="K46" s="7">
        <v>87.662000000000006</v>
      </c>
      <c r="L46" s="7">
        <v>92.034999999999997</v>
      </c>
      <c r="M46" s="6">
        <f t="shared" si="26"/>
        <v>387.80800000000005</v>
      </c>
      <c r="N46" s="7">
        <v>81.080999999999989</v>
      </c>
      <c r="O46" s="7">
        <v>92.813000000000002</v>
      </c>
      <c r="P46" s="7">
        <v>105.042</v>
      </c>
      <c r="Q46" s="7">
        <v>108.872</v>
      </c>
      <c r="R46" s="5">
        <v>33</v>
      </c>
    </row>
    <row r="47" spans="1:18" s="16" customFormat="1" ht="13.35" customHeight="1" x14ac:dyDescent="0.2">
      <c r="A47" s="4">
        <v>34</v>
      </c>
      <c r="B47" s="35" t="s">
        <v>20</v>
      </c>
      <c r="C47" s="6">
        <f t="shared" si="24"/>
        <v>0</v>
      </c>
      <c r="D47" s="6">
        <v>0</v>
      </c>
      <c r="E47" s="6">
        <v>0</v>
      </c>
      <c r="F47" s="6">
        <v>0</v>
      </c>
      <c r="G47" s="6">
        <v>0</v>
      </c>
      <c r="H47" s="6">
        <f t="shared" si="25"/>
        <v>0</v>
      </c>
      <c r="I47" s="7">
        <v>0</v>
      </c>
      <c r="J47" s="7">
        <v>0</v>
      </c>
      <c r="K47" s="7">
        <v>0</v>
      </c>
      <c r="L47" s="7">
        <v>0</v>
      </c>
      <c r="M47" s="6">
        <f t="shared" si="26"/>
        <v>0</v>
      </c>
      <c r="N47" s="7">
        <v>0</v>
      </c>
      <c r="O47" s="7">
        <v>0</v>
      </c>
      <c r="P47" s="7">
        <v>0</v>
      </c>
      <c r="Q47" s="7">
        <v>0</v>
      </c>
      <c r="R47" s="5">
        <v>34</v>
      </c>
    </row>
    <row r="48" spans="1:18" s="16" customFormat="1" ht="13.35" customHeight="1" x14ac:dyDescent="0.2">
      <c r="A48" s="4">
        <v>35</v>
      </c>
      <c r="B48" s="35" t="s">
        <v>21</v>
      </c>
      <c r="C48" s="6">
        <f t="shared" si="24"/>
        <v>327.29997633000005</v>
      </c>
      <c r="D48" s="6">
        <v>89.701685770000026</v>
      </c>
      <c r="E48" s="6">
        <v>63.224231099999983</v>
      </c>
      <c r="F48" s="6">
        <v>80.350214240000042</v>
      </c>
      <c r="G48" s="6">
        <v>94.023845219999998</v>
      </c>
      <c r="H48" s="6">
        <f t="shared" si="25"/>
        <v>418.80365984000014</v>
      </c>
      <c r="I48" s="7">
        <v>121.63771959000013</v>
      </c>
      <c r="J48" s="7">
        <v>89.074062310000002</v>
      </c>
      <c r="K48" s="7">
        <v>96.628296159999962</v>
      </c>
      <c r="L48" s="7">
        <v>111.46358178000006</v>
      </c>
      <c r="M48" s="6">
        <f t="shared" si="26"/>
        <v>516.93361942000024</v>
      </c>
      <c r="N48" s="7">
        <v>120.91859182000016</v>
      </c>
      <c r="O48" s="7">
        <v>149.13071825999992</v>
      </c>
      <c r="P48" s="7">
        <v>125.68128564000011</v>
      </c>
      <c r="Q48" s="7">
        <v>121.20302370000006</v>
      </c>
      <c r="R48" s="5">
        <v>35</v>
      </c>
    </row>
    <row r="49" spans="1:18" s="16" customFormat="1" ht="15.95" customHeight="1" x14ac:dyDescent="0.2">
      <c r="A49" s="4">
        <v>36</v>
      </c>
      <c r="B49" s="34" t="s">
        <v>26</v>
      </c>
      <c r="C49" s="33">
        <f>SUM(C50+C51+C52+C53+C54+C55)</f>
        <v>-37082.693986509999</v>
      </c>
      <c r="D49" s="33">
        <f t="shared" ref="D49:G49" si="27">SUM(D50+D51+D52+D53+D54+D55)</f>
        <v>-8761.3901919299988</v>
      </c>
      <c r="E49" s="33">
        <f t="shared" si="27"/>
        <v>-9186.073711760002</v>
      </c>
      <c r="F49" s="33">
        <f t="shared" si="27"/>
        <v>-10023.3886236</v>
      </c>
      <c r="G49" s="33">
        <f t="shared" si="27"/>
        <v>-9111.8414592200006</v>
      </c>
      <c r="H49" s="33">
        <f>SUM(H50+H51+H52+H53+H54+H55)</f>
        <v>-42967.82351324</v>
      </c>
      <c r="I49" s="33">
        <f t="shared" ref="I49:L49" si="28">SUM(I50+I51+I52+I53+I54+I55)</f>
        <v>-9348.2992178799996</v>
      </c>
      <c r="J49" s="33">
        <f t="shared" si="28"/>
        <v>-9337.8695229099976</v>
      </c>
      <c r="K49" s="33">
        <f t="shared" si="28"/>
        <v>-11738.669289550002</v>
      </c>
      <c r="L49" s="33">
        <f t="shared" si="28"/>
        <v>-12542.985482900001</v>
      </c>
      <c r="M49" s="33">
        <f>SUM(M50+M51+M52+M53+M54+M55)</f>
        <v>-38719.79165349</v>
      </c>
      <c r="N49" s="33">
        <f t="shared" ref="N49:Q49" si="29">SUM(N50+N51+N52+N53+N54+N55)</f>
        <v>-9796.8134390800005</v>
      </c>
      <c r="O49" s="33">
        <f t="shared" si="29"/>
        <v>-9407.6238021099998</v>
      </c>
      <c r="P49" s="33">
        <f t="shared" si="29"/>
        <v>-9638.4027102099972</v>
      </c>
      <c r="Q49" s="33">
        <f t="shared" si="29"/>
        <v>-9876.9517020900021</v>
      </c>
      <c r="R49" s="5">
        <v>36</v>
      </c>
    </row>
    <row r="50" spans="1:18" s="16" customFormat="1" ht="14.45" customHeight="1" x14ac:dyDescent="0.2">
      <c r="A50" s="4">
        <v>37</v>
      </c>
      <c r="B50" s="34" t="s">
        <v>16</v>
      </c>
      <c r="C50" s="6">
        <f>C57+C64+C71</f>
        <v>-13615.741175059999</v>
      </c>
      <c r="D50" s="6">
        <f t="shared" ref="D50:G55" si="30">D57+D64+D71</f>
        <v>-2648.0954528299999</v>
      </c>
      <c r="E50" s="6">
        <f t="shared" si="30"/>
        <v>-2409.8743519700001</v>
      </c>
      <c r="F50" s="6">
        <f t="shared" si="30"/>
        <v>-5726.5585639599994</v>
      </c>
      <c r="G50" s="6">
        <f t="shared" si="30"/>
        <v>-2831.2128063</v>
      </c>
      <c r="H50" s="6">
        <f>H57+H64+H71</f>
        <v>-19755.113504309997</v>
      </c>
      <c r="I50" s="6">
        <f t="shared" ref="I50:L50" si="31">I57+I64+I71</f>
        <v>-2640.9547209800003</v>
      </c>
      <c r="J50" s="6">
        <f t="shared" si="31"/>
        <v>-4710.2374190800001</v>
      </c>
      <c r="K50" s="6">
        <f t="shared" si="31"/>
        <v>-7615.4966091400001</v>
      </c>
      <c r="L50" s="6">
        <f t="shared" si="31"/>
        <v>-4788.4247551099998</v>
      </c>
      <c r="M50" s="6">
        <f>M57+M64+M71</f>
        <v>-12735.420646840003</v>
      </c>
      <c r="N50" s="6">
        <f t="shared" ref="N50:Q50" si="32">N57+N64+N71</f>
        <v>-3979.7003361699999</v>
      </c>
      <c r="O50" s="6">
        <f t="shared" si="32"/>
        <v>-2507.4371812999993</v>
      </c>
      <c r="P50" s="6">
        <f t="shared" si="32"/>
        <v>-3226.1105390799999</v>
      </c>
      <c r="Q50" s="6">
        <f t="shared" si="32"/>
        <v>-3022.1725902900002</v>
      </c>
      <c r="R50" s="5">
        <v>37</v>
      </c>
    </row>
    <row r="51" spans="1:18" s="16" customFormat="1" ht="14.45" customHeight="1" x14ac:dyDescent="0.2">
      <c r="A51" s="4">
        <v>38</v>
      </c>
      <c r="B51" s="34" t="s">
        <v>17</v>
      </c>
      <c r="C51" s="6">
        <f t="shared" ref="C51:Q55" si="33">C58+C65+C72</f>
        <v>-1767.4564562699998</v>
      </c>
      <c r="D51" s="6">
        <f t="shared" si="30"/>
        <v>-363.13364480000001</v>
      </c>
      <c r="E51" s="6">
        <f t="shared" si="30"/>
        <v>-458.50495756999993</v>
      </c>
      <c r="F51" s="6">
        <f t="shared" si="30"/>
        <v>-390.8036745</v>
      </c>
      <c r="G51" s="6">
        <f t="shared" si="30"/>
        <v>-555.01417939999999</v>
      </c>
      <c r="H51" s="6">
        <f t="shared" si="33"/>
        <v>-2962.9522734199995</v>
      </c>
      <c r="I51" s="6">
        <f t="shared" si="33"/>
        <v>-613.85043208000002</v>
      </c>
      <c r="J51" s="6">
        <f t="shared" si="33"/>
        <v>-809.40674589000002</v>
      </c>
      <c r="K51" s="6">
        <f t="shared" si="33"/>
        <v>-761.43588649000003</v>
      </c>
      <c r="L51" s="6">
        <f t="shared" si="33"/>
        <v>-778.25920896000002</v>
      </c>
      <c r="M51" s="6">
        <f t="shared" si="33"/>
        <v>-3380.9455068900002</v>
      </c>
      <c r="N51" s="6">
        <f t="shared" si="33"/>
        <v>-813.76092059999996</v>
      </c>
      <c r="O51" s="6">
        <f t="shared" si="33"/>
        <v>-915.07724801000006</v>
      </c>
      <c r="P51" s="6">
        <f t="shared" si="33"/>
        <v>-821.83943654999996</v>
      </c>
      <c r="Q51" s="6">
        <f t="shared" si="33"/>
        <v>-830.26790172999995</v>
      </c>
      <c r="R51" s="5">
        <v>38</v>
      </c>
    </row>
    <row r="52" spans="1:18" s="16" customFormat="1" ht="14.45" customHeight="1" x14ac:dyDescent="0.2">
      <c r="A52" s="4">
        <v>39</v>
      </c>
      <c r="B52" s="34" t="s">
        <v>18</v>
      </c>
      <c r="C52" s="6">
        <f t="shared" si="33"/>
        <v>-546.16654363999999</v>
      </c>
      <c r="D52" s="6">
        <f t="shared" si="30"/>
        <v>-211.42332379000001</v>
      </c>
      <c r="E52" s="6">
        <f t="shared" si="30"/>
        <v>-74.794932969999991</v>
      </c>
      <c r="F52" s="6">
        <f t="shared" si="30"/>
        <v>-113.33806572</v>
      </c>
      <c r="G52" s="6">
        <f t="shared" si="30"/>
        <v>-146.61022116000001</v>
      </c>
      <c r="H52" s="6">
        <f t="shared" si="33"/>
        <v>-935.32211171000006</v>
      </c>
      <c r="I52" s="6">
        <f t="shared" si="33"/>
        <v>-310.49868326000001</v>
      </c>
      <c r="J52" s="6">
        <f t="shared" si="33"/>
        <v>-204.55329043999996</v>
      </c>
      <c r="K52" s="6">
        <f t="shared" si="33"/>
        <v>-208.80551940000004</v>
      </c>
      <c r="L52" s="6">
        <f t="shared" si="33"/>
        <v>-211.46461860999997</v>
      </c>
      <c r="M52" s="6">
        <f t="shared" si="33"/>
        <v>-952.08440882000002</v>
      </c>
      <c r="N52" s="6">
        <f t="shared" si="33"/>
        <v>-350.91551876</v>
      </c>
      <c r="O52" s="6">
        <f t="shared" si="33"/>
        <v>-214.56806638</v>
      </c>
      <c r="P52" s="6">
        <f t="shared" si="33"/>
        <v>-197.07168462999999</v>
      </c>
      <c r="Q52" s="6">
        <f t="shared" si="33"/>
        <v>-189.52913905</v>
      </c>
      <c r="R52" s="5">
        <v>39</v>
      </c>
    </row>
    <row r="53" spans="1:18" s="16" customFormat="1" ht="14.45" customHeight="1" x14ac:dyDescent="0.2">
      <c r="A53" s="4">
        <v>40</v>
      </c>
      <c r="B53" s="34" t="s">
        <v>19</v>
      </c>
      <c r="C53" s="6">
        <f t="shared" si="33"/>
        <v>-57.484892879999997</v>
      </c>
      <c r="D53" s="6">
        <f t="shared" si="30"/>
        <v>-12.246548349999999</v>
      </c>
      <c r="E53" s="6">
        <f t="shared" si="30"/>
        <v>-13.512923199999999</v>
      </c>
      <c r="F53" s="6">
        <f t="shared" si="30"/>
        <v>-14.632257859999999</v>
      </c>
      <c r="G53" s="6">
        <f t="shared" si="30"/>
        <v>-17.09316347</v>
      </c>
      <c r="H53" s="6">
        <f t="shared" si="33"/>
        <v>-55.341720420000001</v>
      </c>
      <c r="I53" s="6">
        <f t="shared" si="33"/>
        <v>-16.623244870000001</v>
      </c>
      <c r="J53" s="6">
        <f t="shared" si="33"/>
        <v>-16.544757390000001</v>
      </c>
      <c r="K53" s="6">
        <f t="shared" si="33"/>
        <v>-10.43883428</v>
      </c>
      <c r="L53" s="6">
        <f t="shared" si="33"/>
        <v>-11.73488388</v>
      </c>
      <c r="M53" s="6">
        <f t="shared" si="33"/>
        <v>-40.886921219999998</v>
      </c>
      <c r="N53" s="6">
        <f t="shared" si="33"/>
        <v>-11.19281462</v>
      </c>
      <c r="O53" s="6">
        <f t="shared" si="33"/>
        <v>-8.9054981400000006</v>
      </c>
      <c r="P53" s="6">
        <f t="shared" si="33"/>
        <v>-10.60048166</v>
      </c>
      <c r="Q53" s="6">
        <f t="shared" si="33"/>
        <v>-10.188126799999999</v>
      </c>
      <c r="R53" s="5">
        <v>40</v>
      </c>
    </row>
    <row r="54" spans="1:18" s="16" customFormat="1" ht="14.45" customHeight="1" x14ac:dyDescent="0.2">
      <c r="A54" s="4">
        <v>41</v>
      </c>
      <c r="B54" s="34" t="s">
        <v>20</v>
      </c>
      <c r="C54" s="6">
        <f t="shared" si="33"/>
        <v>-1413.5900999999999</v>
      </c>
      <c r="D54" s="6">
        <f t="shared" si="30"/>
        <v>-480.15459999999996</v>
      </c>
      <c r="E54" s="6">
        <f t="shared" si="30"/>
        <v>-174.27589999999998</v>
      </c>
      <c r="F54" s="6">
        <f t="shared" si="30"/>
        <v>-533.08330000000001</v>
      </c>
      <c r="G54" s="6">
        <f t="shared" si="30"/>
        <v>-226.0763</v>
      </c>
      <c r="H54" s="6">
        <f t="shared" si="33"/>
        <v>-1892.2101</v>
      </c>
      <c r="I54" s="6">
        <f t="shared" si="33"/>
        <v>-606.41069999999991</v>
      </c>
      <c r="J54" s="6">
        <f t="shared" si="33"/>
        <v>-280.02789999999999</v>
      </c>
      <c r="K54" s="6">
        <f t="shared" si="33"/>
        <v>-707.72820000000002</v>
      </c>
      <c r="L54" s="6">
        <f t="shared" si="33"/>
        <v>-298.04329999999999</v>
      </c>
      <c r="M54" s="6">
        <f t="shared" si="33"/>
        <v>-2259.5734886400001</v>
      </c>
      <c r="N54" s="6">
        <f t="shared" si="33"/>
        <v>-754.95472689999997</v>
      </c>
      <c r="O54" s="6">
        <f t="shared" si="33"/>
        <v>-300.46850000000001</v>
      </c>
      <c r="P54" s="6">
        <f t="shared" si="33"/>
        <v>-888.36360000000002</v>
      </c>
      <c r="Q54" s="6">
        <f t="shared" si="33"/>
        <v>-315.78666174</v>
      </c>
      <c r="R54" s="5">
        <v>41</v>
      </c>
    </row>
    <row r="55" spans="1:18" s="16" customFormat="1" ht="14.45" customHeight="1" x14ac:dyDescent="0.2">
      <c r="A55" s="4">
        <v>42</v>
      </c>
      <c r="B55" s="34" t="s">
        <v>21</v>
      </c>
      <c r="C55" s="6">
        <f t="shared" si="33"/>
        <v>-19682.25481866</v>
      </c>
      <c r="D55" s="6">
        <f t="shared" si="30"/>
        <v>-5046.336622159999</v>
      </c>
      <c r="E55" s="6">
        <f t="shared" si="30"/>
        <v>-6055.1106460500014</v>
      </c>
      <c r="F55" s="6">
        <f t="shared" si="30"/>
        <v>-3244.97276156</v>
      </c>
      <c r="G55" s="6">
        <f t="shared" si="30"/>
        <v>-5335.8347888899998</v>
      </c>
      <c r="H55" s="6">
        <f t="shared" si="33"/>
        <v>-17366.883803379998</v>
      </c>
      <c r="I55" s="6">
        <f t="shared" si="33"/>
        <v>-5159.9614366899996</v>
      </c>
      <c r="J55" s="6">
        <f t="shared" si="33"/>
        <v>-3317.0994101099986</v>
      </c>
      <c r="K55" s="6">
        <f t="shared" si="33"/>
        <v>-2434.7642402400006</v>
      </c>
      <c r="L55" s="6">
        <f t="shared" si="33"/>
        <v>-6455.0587163400014</v>
      </c>
      <c r="M55" s="6">
        <f t="shared" si="33"/>
        <v>-19350.880681080002</v>
      </c>
      <c r="N55" s="6">
        <f t="shared" si="33"/>
        <v>-3886.2891220299998</v>
      </c>
      <c r="O55" s="6">
        <f t="shared" si="33"/>
        <v>-5461.1673082799998</v>
      </c>
      <c r="P55" s="6">
        <f t="shared" si="33"/>
        <v>-4494.4169682899983</v>
      </c>
      <c r="Q55" s="6">
        <f t="shared" si="33"/>
        <v>-5509.0072824800009</v>
      </c>
      <c r="R55" s="5">
        <v>42</v>
      </c>
    </row>
    <row r="56" spans="1:18" s="16" customFormat="1" ht="15.95" customHeight="1" x14ac:dyDescent="0.2">
      <c r="A56" s="4">
        <v>43</v>
      </c>
      <c r="B56" s="34" t="s">
        <v>23</v>
      </c>
      <c r="C56" s="33">
        <f>SUM(C57+C58+C59+C60+C61+C62)</f>
        <v>-27149.831575479999</v>
      </c>
      <c r="D56" s="33">
        <f t="shared" ref="D56:G56" si="34">SUM(D57+D58+D59+D60+D61+D62)</f>
        <v>-6503.6127398999997</v>
      </c>
      <c r="E56" s="33">
        <f t="shared" si="34"/>
        <v>-6818.3762814700021</v>
      </c>
      <c r="F56" s="33">
        <f t="shared" si="34"/>
        <v>-7280.2134019599998</v>
      </c>
      <c r="G56" s="33">
        <f t="shared" si="34"/>
        <v>-6547.6291521499998</v>
      </c>
      <c r="H56" s="33">
        <f>SUM(H57+H58+H59+H60+H61+H62)</f>
        <v>-30027.571904229997</v>
      </c>
      <c r="I56" s="33">
        <f t="shared" ref="I56:L56" si="35">SUM(I57+I58+I59+I60+I61+I62)</f>
        <v>-6076.3543266799998</v>
      </c>
      <c r="J56" s="33">
        <f t="shared" si="35"/>
        <v>-6500.5633876999982</v>
      </c>
      <c r="K56" s="33">
        <f t="shared" si="35"/>
        <v>-8249.273848320001</v>
      </c>
      <c r="L56" s="33">
        <f t="shared" si="35"/>
        <v>-9201.3803415300008</v>
      </c>
      <c r="M56" s="33">
        <f>SUM(M57+M58+M59+M60+M61+M62)</f>
        <v>-25146.117630270001</v>
      </c>
      <c r="N56" s="33">
        <f t="shared" ref="N56:Q56" si="36">SUM(N57+N58+N59+N60+N61+N62)</f>
        <v>-6193.9643682300002</v>
      </c>
      <c r="O56" s="33">
        <f t="shared" si="36"/>
        <v>-6422.489826</v>
      </c>
      <c r="P56" s="33">
        <f t="shared" si="36"/>
        <v>-5992.0603953499985</v>
      </c>
      <c r="Q56" s="33">
        <f t="shared" si="36"/>
        <v>-6537.6030406899999</v>
      </c>
      <c r="R56" s="5">
        <v>43</v>
      </c>
    </row>
    <row r="57" spans="1:18" s="16" customFormat="1" ht="13.35" customHeight="1" x14ac:dyDescent="0.2">
      <c r="A57" s="4">
        <v>44</v>
      </c>
      <c r="B57" s="35" t="s">
        <v>16</v>
      </c>
      <c r="C57" s="6">
        <f>D57+E57+F57+G57</f>
        <v>-13161.945806</v>
      </c>
      <c r="D57" s="6">
        <v>-2400.903417</v>
      </c>
      <c r="E57" s="6">
        <v>-2301.6154220000003</v>
      </c>
      <c r="F57" s="6">
        <v>-5454.8638879999999</v>
      </c>
      <c r="G57" s="6">
        <v>-3004.563079</v>
      </c>
      <c r="H57" s="6">
        <f>I57+J57+K57+L57</f>
        <v>-19190.374169999999</v>
      </c>
      <c r="I57" s="7">
        <v>-2477.1025930000001</v>
      </c>
      <c r="J57" s="7">
        <v>-4556.0268599999999</v>
      </c>
      <c r="K57" s="7">
        <v>-7402.9294319999999</v>
      </c>
      <c r="L57" s="7">
        <v>-4754.3152849999997</v>
      </c>
      <c r="M57" s="6">
        <f>N57+O57+P57+Q57</f>
        <v>-12025.257998000001</v>
      </c>
      <c r="N57" s="7">
        <v>-3794.2103339999999</v>
      </c>
      <c r="O57" s="7">
        <v>-2387.6141199999997</v>
      </c>
      <c r="P57" s="7">
        <v>-3014.4876369999997</v>
      </c>
      <c r="Q57" s="7">
        <v>-2828.9459070000003</v>
      </c>
      <c r="R57" s="5">
        <v>44</v>
      </c>
    </row>
    <row r="58" spans="1:18" s="16" customFormat="1" ht="13.35" customHeight="1" x14ac:dyDescent="0.2">
      <c r="A58" s="4">
        <v>45</v>
      </c>
      <c r="B58" s="35" t="s">
        <v>17</v>
      </c>
      <c r="C58" s="6">
        <f t="shared" ref="C58:C69" si="37">D58+E58+F58+G58</f>
        <v>0</v>
      </c>
      <c r="D58" s="6">
        <v>0</v>
      </c>
      <c r="E58" s="6">
        <v>0</v>
      </c>
      <c r="F58" s="6">
        <v>0</v>
      </c>
      <c r="G58" s="6">
        <v>0</v>
      </c>
      <c r="H58" s="6">
        <f t="shared" ref="H58:H69" si="38">I58+J58+K58+L58</f>
        <v>0</v>
      </c>
      <c r="I58" s="7">
        <v>0</v>
      </c>
      <c r="J58" s="7">
        <v>0</v>
      </c>
      <c r="K58" s="7">
        <v>0</v>
      </c>
      <c r="L58" s="7">
        <v>0</v>
      </c>
      <c r="M58" s="6">
        <f t="shared" ref="M58:M69" si="39">N58+O58+P58+Q58</f>
        <v>0</v>
      </c>
      <c r="N58" s="7">
        <v>0</v>
      </c>
      <c r="O58" s="7">
        <v>0</v>
      </c>
      <c r="P58" s="7">
        <v>0</v>
      </c>
      <c r="Q58" s="7">
        <v>0</v>
      </c>
      <c r="R58" s="5">
        <v>45</v>
      </c>
    </row>
    <row r="59" spans="1:18" s="16" customFormat="1" ht="13.35" customHeight="1" x14ac:dyDescent="0.2">
      <c r="A59" s="4">
        <v>46</v>
      </c>
      <c r="B59" s="35" t="s">
        <v>18</v>
      </c>
      <c r="C59" s="6">
        <f t="shared" si="37"/>
        <v>0</v>
      </c>
      <c r="D59" s="6">
        <v>0</v>
      </c>
      <c r="E59" s="6">
        <v>0</v>
      </c>
      <c r="F59" s="6">
        <v>0</v>
      </c>
      <c r="G59" s="6">
        <v>0</v>
      </c>
      <c r="H59" s="6">
        <f t="shared" si="38"/>
        <v>0</v>
      </c>
      <c r="I59" s="7">
        <v>0</v>
      </c>
      <c r="J59" s="7">
        <v>0</v>
      </c>
      <c r="K59" s="7">
        <v>0</v>
      </c>
      <c r="L59" s="7">
        <v>0</v>
      </c>
      <c r="M59" s="6">
        <f t="shared" si="39"/>
        <v>0</v>
      </c>
      <c r="N59" s="7">
        <v>0</v>
      </c>
      <c r="O59" s="7">
        <v>0</v>
      </c>
      <c r="P59" s="7">
        <v>0</v>
      </c>
      <c r="Q59" s="7">
        <v>0</v>
      </c>
      <c r="R59" s="5">
        <v>46</v>
      </c>
    </row>
    <row r="60" spans="1:18" s="16" customFormat="1" ht="13.35" customHeight="1" x14ac:dyDescent="0.2">
      <c r="A60" s="4">
        <v>47</v>
      </c>
      <c r="B60" s="35" t="s">
        <v>19</v>
      </c>
      <c r="C60" s="6">
        <f t="shared" si="37"/>
        <v>0</v>
      </c>
      <c r="D60" s="6">
        <v>0</v>
      </c>
      <c r="E60" s="6">
        <v>0</v>
      </c>
      <c r="F60" s="6">
        <v>0</v>
      </c>
      <c r="G60" s="6">
        <v>0</v>
      </c>
      <c r="H60" s="6">
        <f t="shared" si="38"/>
        <v>0</v>
      </c>
      <c r="I60" s="7">
        <v>0</v>
      </c>
      <c r="J60" s="7">
        <v>0</v>
      </c>
      <c r="K60" s="7">
        <v>0</v>
      </c>
      <c r="L60" s="7">
        <v>0</v>
      </c>
      <c r="M60" s="6">
        <f t="shared" si="39"/>
        <v>0</v>
      </c>
      <c r="N60" s="7">
        <v>0</v>
      </c>
      <c r="O60" s="7">
        <v>0</v>
      </c>
      <c r="P60" s="7">
        <v>0</v>
      </c>
      <c r="Q60" s="7">
        <v>0</v>
      </c>
      <c r="R60" s="5">
        <v>47</v>
      </c>
    </row>
    <row r="61" spans="1:18" s="16" customFormat="1" ht="13.35" customHeight="1" x14ac:dyDescent="0.2">
      <c r="A61" s="4">
        <v>48</v>
      </c>
      <c r="B61" s="35" t="s">
        <v>20</v>
      </c>
      <c r="C61" s="6">
        <f t="shared" si="37"/>
        <v>0</v>
      </c>
      <c r="D61" s="6">
        <v>0</v>
      </c>
      <c r="E61" s="6">
        <v>0</v>
      </c>
      <c r="F61" s="6">
        <v>0</v>
      </c>
      <c r="G61" s="6">
        <v>0</v>
      </c>
      <c r="H61" s="6">
        <f t="shared" si="38"/>
        <v>0</v>
      </c>
      <c r="I61" s="7">
        <v>0</v>
      </c>
      <c r="J61" s="7">
        <v>0</v>
      </c>
      <c r="K61" s="7">
        <v>0</v>
      </c>
      <c r="L61" s="7">
        <v>0</v>
      </c>
      <c r="M61" s="6">
        <f t="shared" si="39"/>
        <v>0</v>
      </c>
      <c r="N61" s="7">
        <v>0</v>
      </c>
      <c r="O61" s="7">
        <v>0</v>
      </c>
      <c r="P61" s="7">
        <v>0</v>
      </c>
      <c r="Q61" s="7">
        <v>0</v>
      </c>
      <c r="R61" s="5">
        <v>48</v>
      </c>
    </row>
    <row r="62" spans="1:18" s="16" customFormat="1" ht="13.35" customHeight="1" x14ac:dyDescent="0.2">
      <c r="A62" s="4">
        <v>49</v>
      </c>
      <c r="B62" s="35" t="s">
        <v>21</v>
      </c>
      <c r="C62" s="6">
        <f t="shared" si="37"/>
        <v>-13987.885769480001</v>
      </c>
      <c r="D62" s="6">
        <v>-4102.7093229000002</v>
      </c>
      <c r="E62" s="6">
        <v>-4516.7608594700014</v>
      </c>
      <c r="F62" s="6">
        <v>-1825.34951396</v>
      </c>
      <c r="G62" s="6">
        <v>-3543.0660731499997</v>
      </c>
      <c r="H62" s="6">
        <f t="shared" si="38"/>
        <v>-10837.19773423</v>
      </c>
      <c r="I62" s="7">
        <v>-3599.2517336799997</v>
      </c>
      <c r="J62" s="7">
        <v>-1944.5365276999983</v>
      </c>
      <c r="K62" s="7">
        <v>-846.34441632000107</v>
      </c>
      <c r="L62" s="7">
        <v>-4447.0650565300011</v>
      </c>
      <c r="M62" s="6">
        <f t="shared" si="39"/>
        <v>-13120.85963227</v>
      </c>
      <c r="N62" s="7">
        <v>-2399.7540342300003</v>
      </c>
      <c r="O62" s="7">
        <v>-4034.8757060000003</v>
      </c>
      <c r="P62" s="7">
        <v>-2977.5727583499988</v>
      </c>
      <c r="Q62" s="7">
        <v>-3708.6571336899997</v>
      </c>
      <c r="R62" s="5">
        <v>49</v>
      </c>
    </row>
    <row r="63" spans="1:18" s="16" customFormat="1" ht="15" customHeight="1" x14ac:dyDescent="0.2">
      <c r="A63" s="4">
        <v>50</v>
      </c>
      <c r="B63" s="34" t="s">
        <v>24</v>
      </c>
      <c r="C63" s="33">
        <f>SUM(C64+C65+C66+C67+C68+C69)</f>
        <v>-5270.4319875899992</v>
      </c>
      <c r="D63" s="33">
        <f t="shared" ref="D63:G63" si="40">SUM(D64+D65+D66+D67+D68+D69)</f>
        <v>-1310.9937292899992</v>
      </c>
      <c r="E63" s="33">
        <f t="shared" si="40"/>
        <v>-1295.17413171</v>
      </c>
      <c r="F63" s="33">
        <f t="shared" si="40"/>
        <v>-1364.77298709</v>
      </c>
      <c r="G63" s="33">
        <f t="shared" si="40"/>
        <v>-1299.4911394999999</v>
      </c>
      <c r="H63" s="33">
        <f>SUM(H64+H65+H66+H67+H68+H69)</f>
        <v>-5556.0214675300003</v>
      </c>
      <c r="I63" s="33">
        <f t="shared" ref="I63:L63" si="41">SUM(I64+I65+I66+I67+I68+I69)</f>
        <v>-1290.5658004300001</v>
      </c>
      <c r="J63" s="33">
        <f t="shared" si="41"/>
        <v>-1204.9453570199998</v>
      </c>
      <c r="K63" s="33">
        <f t="shared" si="41"/>
        <v>-1444.3408799200001</v>
      </c>
      <c r="L63" s="33">
        <f t="shared" si="41"/>
        <v>-1616.1694301599998</v>
      </c>
      <c r="M63" s="33">
        <f>SUM(M64+M65+M66+M67+M68+M69)</f>
        <v>-5313.29609996</v>
      </c>
      <c r="N63" s="33">
        <f t="shared" ref="N63:Q63" si="42">SUM(N64+N65+N66+N67+N68+N69)</f>
        <v>-1304.1617142300001</v>
      </c>
      <c r="O63" s="33">
        <f t="shared" si="42"/>
        <v>-1204.4592713899999</v>
      </c>
      <c r="P63" s="33">
        <f t="shared" si="42"/>
        <v>-1359.0401368600001</v>
      </c>
      <c r="Q63" s="33">
        <f t="shared" si="42"/>
        <v>-1445.6349774800003</v>
      </c>
      <c r="R63" s="5">
        <v>50</v>
      </c>
    </row>
    <row r="64" spans="1:18" s="16" customFormat="1" ht="12.95" customHeight="1" x14ac:dyDescent="0.2">
      <c r="A64" s="4">
        <v>51</v>
      </c>
      <c r="B64" s="35" t="s">
        <v>16</v>
      </c>
      <c r="C64" s="6">
        <f t="shared" si="37"/>
        <v>-740.00341815000002</v>
      </c>
      <c r="D64" s="6">
        <v>-220.92472624999999</v>
      </c>
      <c r="E64" s="6">
        <v>-160.24650450000001</v>
      </c>
      <c r="F64" s="6">
        <v>-217.85897375999997</v>
      </c>
      <c r="G64" s="6">
        <v>-140.97321364000001</v>
      </c>
      <c r="H64" s="6">
        <f t="shared" si="38"/>
        <v>-406.49410632000001</v>
      </c>
      <c r="I64" s="7">
        <v>-105.26017331000001</v>
      </c>
      <c r="J64" s="7">
        <v>-83.163023760000002</v>
      </c>
      <c r="K64" s="7">
        <v>-106.00857649000001</v>
      </c>
      <c r="L64" s="7">
        <v>-112.06233276</v>
      </c>
      <c r="M64" s="6">
        <f t="shared" si="39"/>
        <v>-520.13218625000002</v>
      </c>
      <c r="N64" s="7">
        <v>-101.57666763999998</v>
      </c>
      <c r="O64" s="7">
        <v>-91.255027980000008</v>
      </c>
      <c r="P64" s="7">
        <v>-190.43805354</v>
      </c>
      <c r="Q64" s="7">
        <v>-136.86243709000001</v>
      </c>
      <c r="R64" s="5">
        <v>51</v>
      </c>
    </row>
    <row r="65" spans="1:18" s="16" customFormat="1" ht="12.95" customHeight="1" x14ac:dyDescent="0.2">
      <c r="A65" s="4">
        <v>52</v>
      </c>
      <c r="B65" s="35" t="s">
        <v>17</v>
      </c>
      <c r="C65" s="6">
        <f t="shared" si="37"/>
        <v>-40.599392999999999</v>
      </c>
      <c r="D65" s="6">
        <v>-9.0522165799999996</v>
      </c>
      <c r="E65" s="6">
        <v>-10.49489387</v>
      </c>
      <c r="F65" s="6">
        <v>-9.8596564000000004</v>
      </c>
      <c r="G65" s="6">
        <v>-11.192626150000001</v>
      </c>
      <c r="H65" s="6">
        <f t="shared" si="38"/>
        <v>-44.862307049999998</v>
      </c>
      <c r="I65" s="7">
        <v>-9.8711760399999999</v>
      </c>
      <c r="J65" s="7">
        <v>-9.8419309399999992</v>
      </c>
      <c r="K65" s="7">
        <v>-10.19748409</v>
      </c>
      <c r="L65" s="7">
        <v>-14.951715979999999</v>
      </c>
      <c r="M65" s="6">
        <f t="shared" si="39"/>
        <v>-53.879821939999999</v>
      </c>
      <c r="N65" s="7">
        <v>-11.12081223</v>
      </c>
      <c r="O65" s="7">
        <v>-11.86829221</v>
      </c>
      <c r="P65" s="7">
        <v>-13.26371149</v>
      </c>
      <c r="Q65" s="7">
        <v>-17.627006009999999</v>
      </c>
      <c r="R65" s="5">
        <v>52</v>
      </c>
    </row>
    <row r="66" spans="1:18" s="16" customFormat="1" ht="12.95" customHeight="1" x14ac:dyDescent="0.2">
      <c r="A66" s="4">
        <v>53</v>
      </c>
      <c r="B66" s="35" t="s">
        <v>18</v>
      </c>
      <c r="C66" s="6">
        <f t="shared" si="37"/>
        <v>-21.540267919999998</v>
      </c>
      <c r="D66" s="6">
        <v>-4.6235399199999998</v>
      </c>
      <c r="E66" s="6">
        <v>-4.7845888700000003</v>
      </c>
      <c r="F66" s="6">
        <v>-5.7165235499999998</v>
      </c>
      <c r="G66" s="6">
        <v>-6.4156155799999999</v>
      </c>
      <c r="H66" s="6">
        <f t="shared" si="38"/>
        <v>-23.874100290000001</v>
      </c>
      <c r="I66" s="7">
        <v>-5.1120295999999996</v>
      </c>
      <c r="J66" s="7">
        <v>-5.3025722100000001</v>
      </c>
      <c r="K66" s="7">
        <v>-6.08765438</v>
      </c>
      <c r="L66" s="7">
        <v>-7.3718441000000006</v>
      </c>
      <c r="M66" s="6">
        <f t="shared" si="39"/>
        <v>-25.739375949999999</v>
      </c>
      <c r="N66" s="7">
        <v>-6.4311158600000002</v>
      </c>
      <c r="O66" s="7">
        <v>-6.4790556199999996</v>
      </c>
      <c r="P66" s="7">
        <v>-6.5022791099999999</v>
      </c>
      <c r="Q66" s="7">
        <v>-6.3269253599999997</v>
      </c>
      <c r="R66" s="5">
        <v>53</v>
      </c>
    </row>
    <row r="67" spans="1:18" s="16" customFormat="1" ht="12.95" customHeight="1" x14ac:dyDescent="0.2">
      <c r="A67" s="4">
        <v>54</v>
      </c>
      <c r="B67" s="35" t="s">
        <v>19</v>
      </c>
      <c r="C67" s="6">
        <f t="shared" si="37"/>
        <v>0</v>
      </c>
      <c r="D67" s="6">
        <v>0</v>
      </c>
      <c r="E67" s="6">
        <v>0</v>
      </c>
      <c r="F67" s="6">
        <v>0</v>
      </c>
      <c r="G67" s="6">
        <v>0</v>
      </c>
      <c r="H67" s="6">
        <f t="shared" si="38"/>
        <v>0</v>
      </c>
      <c r="I67" s="7">
        <v>0</v>
      </c>
      <c r="J67" s="7">
        <v>0</v>
      </c>
      <c r="K67" s="7">
        <v>0</v>
      </c>
      <c r="L67" s="7">
        <v>0</v>
      </c>
      <c r="M67" s="6">
        <f t="shared" si="39"/>
        <v>0</v>
      </c>
      <c r="N67" s="7">
        <v>0</v>
      </c>
      <c r="O67" s="7">
        <v>0</v>
      </c>
      <c r="P67" s="7">
        <v>0</v>
      </c>
      <c r="Q67" s="7">
        <v>0</v>
      </c>
      <c r="R67" s="5">
        <v>54</v>
      </c>
    </row>
    <row r="68" spans="1:18" s="16" customFormat="1" ht="12.95" customHeight="1" x14ac:dyDescent="0.2">
      <c r="A68" s="4">
        <v>55</v>
      </c>
      <c r="B68" s="35" t="s">
        <v>20</v>
      </c>
      <c r="C68" s="6">
        <f t="shared" si="37"/>
        <v>-22.808500000000002</v>
      </c>
      <c r="D68" s="6">
        <v>-11.095800000000001</v>
      </c>
      <c r="E68" s="6">
        <v>-5.1974999999999998</v>
      </c>
      <c r="F68" s="6">
        <v>-3.4030999999999998</v>
      </c>
      <c r="G68" s="6">
        <v>-3.1120999999999999</v>
      </c>
      <c r="H68" s="6">
        <f t="shared" si="38"/>
        <v>-12.694900000000001</v>
      </c>
      <c r="I68" s="7">
        <v>-3.1156999999999999</v>
      </c>
      <c r="J68" s="7">
        <v>-2.6696</v>
      </c>
      <c r="K68" s="7">
        <v>-3.7664</v>
      </c>
      <c r="L68" s="7">
        <v>-3.1432000000000002</v>
      </c>
      <c r="M68" s="6">
        <f t="shared" si="39"/>
        <v>-28.273051970000001</v>
      </c>
      <c r="N68" s="7">
        <v>-3.9234519699999999</v>
      </c>
      <c r="O68" s="7">
        <v>-4.9001000000000001</v>
      </c>
      <c r="P68" s="7">
        <v>-1.8704000000000001</v>
      </c>
      <c r="Q68" s="7">
        <v>-17.5791</v>
      </c>
      <c r="R68" s="5">
        <v>55</v>
      </c>
    </row>
    <row r="69" spans="1:18" s="16" customFormat="1" ht="12.95" customHeight="1" x14ac:dyDescent="0.2">
      <c r="A69" s="4">
        <v>56</v>
      </c>
      <c r="B69" s="35" t="s">
        <v>21</v>
      </c>
      <c r="C69" s="6">
        <f t="shared" si="37"/>
        <v>-4445.4804085199994</v>
      </c>
      <c r="D69" s="6">
        <v>-1065.2974465399993</v>
      </c>
      <c r="E69" s="6">
        <v>-1114.45064447</v>
      </c>
      <c r="F69" s="6">
        <v>-1127.9347333800001</v>
      </c>
      <c r="G69" s="6">
        <v>-1137.7975841299999</v>
      </c>
      <c r="H69" s="6">
        <f t="shared" si="38"/>
        <v>-5068.0960538700001</v>
      </c>
      <c r="I69" s="7">
        <v>-1167.2067214800002</v>
      </c>
      <c r="J69" s="7">
        <v>-1103.9682301099999</v>
      </c>
      <c r="K69" s="7">
        <v>-1318.2807649600002</v>
      </c>
      <c r="L69" s="7">
        <v>-1478.6403373199998</v>
      </c>
      <c r="M69" s="6">
        <f t="shared" si="39"/>
        <v>-4685.2716638500006</v>
      </c>
      <c r="N69" s="7">
        <v>-1181.1096665300001</v>
      </c>
      <c r="O69" s="7">
        <v>-1089.9567955799998</v>
      </c>
      <c r="P69" s="7">
        <v>-1146.9656927200001</v>
      </c>
      <c r="Q69" s="7">
        <v>-1267.2395090200002</v>
      </c>
      <c r="R69" s="5">
        <v>56</v>
      </c>
    </row>
    <row r="70" spans="1:18" s="16" customFormat="1" ht="15" customHeight="1" x14ac:dyDescent="0.2">
      <c r="A70" s="4">
        <v>57</v>
      </c>
      <c r="B70" s="34" t="s">
        <v>25</v>
      </c>
      <c r="C70" s="33">
        <f>SUM(C71+C72+C73+C74+C75+C76)</f>
        <v>-4662.4304234399988</v>
      </c>
      <c r="D70" s="33">
        <f t="shared" ref="D70:G70" si="43">SUM(D71+D72+D73+D74+D75+D76)</f>
        <v>-946.78372274000003</v>
      </c>
      <c r="E70" s="33">
        <f t="shared" si="43"/>
        <v>-1072.5232985799998</v>
      </c>
      <c r="F70" s="33">
        <f t="shared" si="43"/>
        <v>-1378.4022345499998</v>
      </c>
      <c r="G70" s="33">
        <f t="shared" si="43"/>
        <v>-1264.7211675699998</v>
      </c>
      <c r="H70" s="33">
        <f>SUM(H71+H72+H73+H74+H75+H76)</f>
        <v>-7384.2301414799995</v>
      </c>
      <c r="I70" s="33">
        <f t="shared" ref="I70:L70" si="44">SUM(I71+I72+I73+I74+I75+I76)</f>
        <v>-1981.3790907699997</v>
      </c>
      <c r="J70" s="33">
        <f t="shared" si="44"/>
        <v>-1632.36077819</v>
      </c>
      <c r="K70" s="33">
        <f t="shared" si="44"/>
        <v>-2045.0545613099998</v>
      </c>
      <c r="L70" s="33">
        <f t="shared" si="44"/>
        <v>-1725.4357112099999</v>
      </c>
      <c r="M70" s="33">
        <f>SUM(M71+M72+M73+M74+M75+M76)</f>
        <v>-8260.3779232599991</v>
      </c>
      <c r="N70" s="33">
        <f t="shared" ref="N70:Q70" si="45">SUM(N71+N72+N73+N74+N75+N76)</f>
        <v>-2298.6873566199993</v>
      </c>
      <c r="O70" s="33">
        <f t="shared" si="45"/>
        <v>-1780.6747047199997</v>
      </c>
      <c r="P70" s="33">
        <f t="shared" si="45"/>
        <v>-2287.3021779999999</v>
      </c>
      <c r="Q70" s="33">
        <f t="shared" si="45"/>
        <v>-1893.7136839200002</v>
      </c>
      <c r="R70" s="5">
        <v>57</v>
      </c>
    </row>
    <row r="71" spans="1:18" s="16" customFormat="1" ht="12.95" customHeight="1" x14ac:dyDescent="0.2">
      <c r="A71" s="4">
        <v>58</v>
      </c>
      <c r="B71" s="35" t="s">
        <v>16</v>
      </c>
      <c r="C71" s="6">
        <f t="shared" ref="C71:C76" si="46">D71+E71+F71+G71</f>
        <v>286.20804909000003</v>
      </c>
      <c r="D71" s="6">
        <v>-26.267309579999989</v>
      </c>
      <c r="E71" s="6">
        <v>51.987574530000003</v>
      </c>
      <c r="F71" s="6">
        <v>-53.835702199999993</v>
      </c>
      <c r="G71" s="6">
        <v>314.32348633999999</v>
      </c>
      <c r="H71" s="6">
        <f t="shared" ref="H71:H76" si="47">I71+J71+K71+L71</f>
        <v>-158.24522798999999</v>
      </c>
      <c r="I71" s="7">
        <v>-58.591954669999986</v>
      </c>
      <c r="J71" s="7">
        <v>-71.047535320000009</v>
      </c>
      <c r="K71" s="7">
        <v>-106.55860065</v>
      </c>
      <c r="L71" s="7">
        <v>77.95286265</v>
      </c>
      <c r="M71" s="6">
        <f t="shared" ref="M71:M76" si="48">N71+O71+P71+Q71</f>
        <v>-190.03046258999998</v>
      </c>
      <c r="N71" s="7">
        <v>-83.913334529999986</v>
      </c>
      <c r="O71" s="7">
        <v>-28.568033320000001</v>
      </c>
      <c r="P71" s="7">
        <v>-21.184848540000001</v>
      </c>
      <c r="Q71" s="7">
        <v>-56.364246199999997</v>
      </c>
      <c r="R71" s="5">
        <v>58</v>
      </c>
    </row>
    <row r="72" spans="1:18" s="16" customFormat="1" ht="12.95" customHeight="1" x14ac:dyDescent="0.2">
      <c r="A72" s="4">
        <v>59</v>
      </c>
      <c r="B72" s="35" t="s">
        <v>17</v>
      </c>
      <c r="C72" s="6">
        <f t="shared" si="46"/>
        <v>-1726.8570632699998</v>
      </c>
      <c r="D72" s="6">
        <v>-354.08142822000002</v>
      </c>
      <c r="E72" s="6">
        <v>-448.01006369999993</v>
      </c>
      <c r="F72" s="6">
        <v>-380.94401809999999</v>
      </c>
      <c r="G72" s="6">
        <v>-543.82155324999997</v>
      </c>
      <c r="H72" s="6">
        <f t="shared" si="47"/>
        <v>-2918.0899663699997</v>
      </c>
      <c r="I72" s="7">
        <v>-603.97925604</v>
      </c>
      <c r="J72" s="7">
        <v>-799.56481495000003</v>
      </c>
      <c r="K72" s="7">
        <v>-751.23840240000004</v>
      </c>
      <c r="L72" s="7">
        <v>-763.30749298000001</v>
      </c>
      <c r="M72" s="6">
        <f t="shared" si="48"/>
        <v>-3327.0656849500001</v>
      </c>
      <c r="N72" s="7">
        <v>-802.64010837000001</v>
      </c>
      <c r="O72" s="7">
        <v>-903.20895580000001</v>
      </c>
      <c r="P72" s="7">
        <v>-808.57572505999997</v>
      </c>
      <c r="Q72" s="7">
        <v>-812.64089572</v>
      </c>
      <c r="R72" s="5">
        <v>59</v>
      </c>
    </row>
    <row r="73" spans="1:18" s="16" customFormat="1" ht="12.95" customHeight="1" x14ac:dyDescent="0.2">
      <c r="A73" s="4">
        <v>60</v>
      </c>
      <c r="B73" s="35" t="s">
        <v>18</v>
      </c>
      <c r="C73" s="6">
        <f t="shared" si="46"/>
        <v>-524.62627571999997</v>
      </c>
      <c r="D73" s="6">
        <v>-206.79978387</v>
      </c>
      <c r="E73" s="6">
        <v>-70.010344099999998</v>
      </c>
      <c r="F73" s="6">
        <v>-107.62154217</v>
      </c>
      <c r="G73" s="6">
        <v>-140.19460558</v>
      </c>
      <c r="H73" s="6">
        <f t="shared" si="47"/>
        <v>-911.44801142000006</v>
      </c>
      <c r="I73" s="7">
        <v>-305.38665365999998</v>
      </c>
      <c r="J73" s="7">
        <v>-199.25071822999996</v>
      </c>
      <c r="K73" s="7">
        <v>-202.71786502000003</v>
      </c>
      <c r="L73" s="7">
        <v>-204.09277450999997</v>
      </c>
      <c r="M73" s="6">
        <f t="shared" si="48"/>
        <v>-926.34503287000007</v>
      </c>
      <c r="N73" s="7">
        <v>-344.48440290000002</v>
      </c>
      <c r="O73" s="7">
        <v>-208.08901076000001</v>
      </c>
      <c r="P73" s="7">
        <v>-190.56940552</v>
      </c>
      <c r="Q73" s="7">
        <v>-183.20221369000001</v>
      </c>
      <c r="R73" s="5">
        <v>60</v>
      </c>
    </row>
    <row r="74" spans="1:18" s="16" customFormat="1" ht="12.95" customHeight="1" x14ac:dyDescent="0.2">
      <c r="A74" s="4">
        <v>61</v>
      </c>
      <c r="B74" s="35" t="s">
        <v>19</v>
      </c>
      <c r="C74" s="6">
        <f t="shared" si="46"/>
        <v>-57.484892879999997</v>
      </c>
      <c r="D74" s="6">
        <v>-12.246548349999999</v>
      </c>
      <c r="E74" s="6">
        <v>-13.512923199999999</v>
      </c>
      <c r="F74" s="6">
        <v>-14.632257859999999</v>
      </c>
      <c r="G74" s="6">
        <v>-17.09316347</v>
      </c>
      <c r="H74" s="6">
        <f t="shared" si="47"/>
        <v>-55.341720420000001</v>
      </c>
      <c r="I74" s="7">
        <v>-16.623244870000001</v>
      </c>
      <c r="J74" s="7">
        <v>-16.544757390000001</v>
      </c>
      <c r="K74" s="7">
        <v>-10.43883428</v>
      </c>
      <c r="L74" s="7">
        <v>-11.73488388</v>
      </c>
      <c r="M74" s="6">
        <f t="shared" si="48"/>
        <v>-40.886921219999998</v>
      </c>
      <c r="N74" s="7">
        <v>-11.19281462</v>
      </c>
      <c r="O74" s="7">
        <v>-8.9054981400000006</v>
      </c>
      <c r="P74" s="7">
        <v>-10.60048166</v>
      </c>
      <c r="Q74" s="7">
        <v>-10.188126799999999</v>
      </c>
      <c r="R74" s="5">
        <v>61</v>
      </c>
    </row>
    <row r="75" spans="1:18" s="16" customFormat="1" ht="12.95" customHeight="1" x14ac:dyDescent="0.2">
      <c r="A75" s="4">
        <v>62</v>
      </c>
      <c r="B75" s="35" t="s">
        <v>20</v>
      </c>
      <c r="C75" s="6">
        <f t="shared" si="46"/>
        <v>-1390.7815999999998</v>
      </c>
      <c r="D75" s="6">
        <v>-469.05879999999996</v>
      </c>
      <c r="E75" s="6">
        <v>-169.07839999999999</v>
      </c>
      <c r="F75" s="6">
        <v>-529.68020000000001</v>
      </c>
      <c r="G75" s="6">
        <v>-222.96420000000001</v>
      </c>
      <c r="H75" s="6">
        <f t="shared" si="47"/>
        <v>-1879.5152</v>
      </c>
      <c r="I75" s="7">
        <v>-603.29499999999996</v>
      </c>
      <c r="J75" s="7">
        <v>-277.35829999999999</v>
      </c>
      <c r="K75" s="7">
        <v>-703.96180000000004</v>
      </c>
      <c r="L75" s="7">
        <v>-294.90010000000001</v>
      </c>
      <c r="M75" s="6">
        <f t="shared" si="48"/>
        <v>-2231.3004366700002</v>
      </c>
      <c r="N75" s="7">
        <v>-751.03127493</v>
      </c>
      <c r="O75" s="7">
        <v>-295.5684</v>
      </c>
      <c r="P75" s="7">
        <v>-886.4932</v>
      </c>
      <c r="Q75" s="7">
        <v>-298.20756174000002</v>
      </c>
      <c r="R75" s="5">
        <v>62</v>
      </c>
    </row>
    <row r="76" spans="1:18" s="16" customFormat="1" ht="12.95" customHeight="1" x14ac:dyDescent="0.2">
      <c r="A76" s="4">
        <v>63</v>
      </c>
      <c r="B76" s="35" t="s">
        <v>21</v>
      </c>
      <c r="C76" s="6">
        <f t="shared" si="46"/>
        <v>-1248.88864066</v>
      </c>
      <c r="D76" s="6">
        <v>121.67014728000004</v>
      </c>
      <c r="E76" s="6">
        <v>-423.89914210999996</v>
      </c>
      <c r="F76" s="6">
        <v>-291.68851422</v>
      </c>
      <c r="G76" s="6">
        <v>-654.97113160999993</v>
      </c>
      <c r="H76" s="6">
        <f t="shared" si="47"/>
        <v>-1461.5900152799995</v>
      </c>
      <c r="I76" s="7">
        <v>-393.50298152999972</v>
      </c>
      <c r="J76" s="7">
        <v>-268.59465230000012</v>
      </c>
      <c r="K76" s="7">
        <v>-270.1390589599996</v>
      </c>
      <c r="L76" s="7">
        <v>-529.35332248999998</v>
      </c>
      <c r="M76" s="6">
        <f t="shared" si="48"/>
        <v>-1544.7493849599996</v>
      </c>
      <c r="N76" s="7">
        <v>-305.42542126999945</v>
      </c>
      <c r="O76" s="7">
        <v>-336.33480669999983</v>
      </c>
      <c r="P76" s="7">
        <v>-369.87851721999994</v>
      </c>
      <c r="Q76" s="7">
        <v>-533.11063977000026</v>
      </c>
      <c r="R76" s="5">
        <v>63</v>
      </c>
    </row>
    <row r="77" spans="1:18" s="16" customFormat="1" ht="15" customHeight="1" x14ac:dyDescent="0.2">
      <c r="A77" s="4">
        <v>64</v>
      </c>
      <c r="B77" s="35" t="s">
        <v>27</v>
      </c>
      <c r="C77" s="33">
        <f>SUM(C78+C79+C80+C81+C82+C83)</f>
        <v>-9187.5331535299993</v>
      </c>
      <c r="D77" s="33">
        <f t="shared" ref="D77:G77" si="49">SUM(D78+D79+D80+D81+D82+D83)</f>
        <v>-2179.5869657799999</v>
      </c>
      <c r="E77" s="33">
        <f t="shared" si="49"/>
        <v>-2220.0220536200018</v>
      </c>
      <c r="F77" s="33">
        <f t="shared" si="49"/>
        <v>-2531.6101668199999</v>
      </c>
      <c r="G77" s="33">
        <f t="shared" si="49"/>
        <v>-2256.3139673099995</v>
      </c>
      <c r="H77" s="33">
        <f>SUM(H78+H79+H80+H81+H82+H83)</f>
        <v>-13018.546466510001</v>
      </c>
      <c r="I77" s="33">
        <f t="shared" ref="I77:L77" si="50">SUM(I78+I79+I80+I81+I82+I83)</f>
        <v>-1922.2944804199997</v>
      </c>
      <c r="J77" s="33">
        <f t="shared" si="50"/>
        <v>-2297.9938029399982</v>
      </c>
      <c r="K77" s="33">
        <f t="shared" si="50"/>
        <v>-3547.292066250001</v>
      </c>
      <c r="L77" s="33">
        <f t="shared" si="50"/>
        <v>-5250.9661169000001</v>
      </c>
      <c r="M77" s="33">
        <f>SUM(M78+M79+M80+M81+M82+M83)</f>
        <v>-9136.6610093500021</v>
      </c>
      <c r="N77" s="33">
        <f t="shared" ref="N77:Q77" si="51">SUM(N78+N79+N80+N81+N82+N83)</f>
        <v>-2549.7860062100003</v>
      </c>
      <c r="O77" s="33">
        <f t="shared" si="51"/>
        <v>-2595.1911180700004</v>
      </c>
      <c r="P77" s="33">
        <f t="shared" si="51"/>
        <v>-1660.988058769999</v>
      </c>
      <c r="Q77" s="33">
        <f t="shared" si="51"/>
        <v>-2330.6958262999997</v>
      </c>
      <c r="R77" s="5">
        <v>64</v>
      </c>
    </row>
    <row r="78" spans="1:18" s="16" customFormat="1" ht="13.9" customHeight="1" x14ac:dyDescent="0.2">
      <c r="A78" s="4">
        <v>65</v>
      </c>
      <c r="B78" s="35" t="s">
        <v>16</v>
      </c>
      <c r="C78" s="6">
        <f>C29+C57</f>
        <v>-2640.1293069999992</v>
      </c>
      <c r="D78" s="6">
        <f t="shared" ref="D78:G83" si="52">D29+D57</f>
        <v>-1.5882970000002388</v>
      </c>
      <c r="E78" s="6">
        <f t="shared" si="52"/>
        <v>82.060191999999915</v>
      </c>
      <c r="F78" s="6">
        <f t="shared" si="52"/>
        <v>-2646.9675230000003</v>
      </c>
      <c r="G78" s="6">
        <f t="shared" si="52"/>
        <v>-73.633679000000029</v>
      </c>
      <c r="H78" s="6">
        <f>H29+H57</f>
        <v>-6981.3076760000004</v>
      </c>
      <c r="I78" s="6">
        <f t="shared" ref="I78:L78" si="53">I29+I57</f>
        <v>1001.7881389999998</v>
      </c>
      <c r="J78" s="6">
        <f t="shared" si="53"/>
        <v>-2118.435868</v>
      </c>
      <c r="K78" s="6">
        <f t="shared" si="53"/>
        <v>-4808.8140469999998</v>
      </c>
      <c r="L78" s="6">
        <f t="shared" si="53"/>
        <v>-1055.8458999999993</v>
      </c>
      <c r="M78" s="6">
        <f>M29+M57</f>
        <v>-976.37111800000093</v>
      </c>
      <c r="N78" s="6">
        <f t="shared" ref="N78:Q78" si="54">N29+N57</f>
        <v>-1267.9111619999999</v>
      </c>
      <c r="O78" s="6">
        <f t="shared" si="54"/>
        <v>198.6279870000003</v>
      </c>
      <c r="P78" s="6">
        <f t="shared" si="54"/>
        <v>31.491426000000047</v>
      </c>
      <c r="Q78" s="6">
        <f t="shared" si="54"/>
        <v>61.420630999999958</v>
      </c>
      <c r="R78" s="5">
        <v>65</v>
      </c>
    </row>
    <row r="79" spans="1:18" s="16" customFormat="1" ht="13.9" customHeight="1" x14ac:dyDescent="0.2">
      <c r="A79" s="4">
        <v>66</v>
      </c>
      <c r="B79" s="35" t="s">
        <v>17</v>
      </c>
      <c r="C79" s="6">
        <f t="shared" ref="C79:Q83" si="55">C30+C58</f>
        <v>0</v>
      </c>
      <c r="D79" s="6">
        <f t="shared" si="52"/>
        <v>0</v>
      </c>
      <c r="E79" s="6">
        <f t="shared" si="52"/>
        <v>0</v>
      </c>
      <c r="F79" s="6">
        <f t="shared" si="52"/>
        <v>0</v>
      </c>
      <c r="G79" s="6">
        <f t="shared" si="52"/>
        <v>0</v>
      </c>
      <c r="H79" s="6">
        <f t="shared" si="55"/>
        <v>0</v>
      </c>
      <c r="I79" s="6">
        <f t="shared" si="55"/>
        <v>0</v>
      </c>
      <c r="J79" s="6">
        <f t="shared" si="55"/>
        <v>0</v>
      </c>
      <c r="K79" s="6">
        <f t="shared" si="55"/>
        <v>0</v>
      </c>
      <c r="L79" s="6">
        <f t="shared" si="55"/>
        <v>0</v>
      </c>
      <c r="M79" s="6">
        <f t="shared" si="55"/>
        <v>0</v>
      </c>
      <c r="N79" s="6">
        <f t="shared" si="55"/>
        <v>0</v>
      </c>
      <c r="O79" s="6">
        <f t="shared" si="55"/>
        <v>0</v>
      </c>
      <c r="P79" s="6">
        <f t="shared" si="55"/>
        <v>0</v>
      </c>
      <c r="Q79" s="6">
        <f t="shared" si="55"/>
        <v>0</v>
      </c>
      <c r="R79" s="5">
        <v>66</v>
      </c>
    </row>
    <row r="80" spans="1:18" s="16" customFormat="1" ht="13.9" customHeight="1" x14ac:dyDescent="0.2">
      <c r="A80" s="4">
        <v>67</v>
      </c>
      <c r="B80" s="35" t="s">
        <v>18</v>
      </c>
      <c r="C80" s="6">
        <f t="shared" si="55"/>
        <v>0</v>
      </c>
      <c r="D80" s="6">
        <f t="shared" si="52"/>
        <v>0</v>
      </c>
      <c r="E80" s="6">
        <f t="shared" si="52"/>
        <v>0</v>
      </c>
      <c r="F80" s="6">
        <f t="shared" si="52"/>
        <v>0</v>
      </c>
      <c r="G80" s="6">
        <f t="shared" si="52"/>
        <v>0</v>
      </c>
      <c r="H80" s="6">
        <f t="shared" si="55"/>
        <v>0</v>
      </c>
      <c r="I80" s="6">
        <f t="shared" si="55"/>
        <v>0</v>
      </c>
      <c r="J80" s="6">
        <f t="shared" si="55"/>
        <v>0</v>
      </c>
      <c r="K80" s="6">
        <f t="shared" si="55"/>
        <v>0</v>
      </c>
      <c r="L80" s="6">
        <f t="shared" si="55"/>
        <v>0</v>
      </c>
      <c r="M80" s="6">
        <f t="shared" si="55"/>
        <v>0</v>
      </c>
      <c r="N80" s="6">
        <f t="shared" si="55"/>
        <v>0</v>
      </c>
      <c r="O80" s="6">
        <f t="shared" si="55"/>
        <v>0</v>
      </c>
      <c r="P80" s="6">
        <f t="shared" si="55"/>
        <v>0</v>
      </c>
      <c r="Q80" s="6">
        <f t="shared" si="55"/>
        <v>0</v>
      </c>
      <c r="R80" s="5">
        <v>67</v>
      </c>
    </row>
    <row r="81" spans="1:18" s="16" customFormat="1" ht="13.9" customHeight="1" x14ac:dyDescent="0.2">
      <c r="A81" s="4">
        <v>68</v>
      </c>
      <c r="B81" s="35" t="s">
        <v>19</v>
      </c>
      <c r="C81" s="6">
        <f t="shared" si="55"/>
        <v>0</v>
      </c>
      <c r="D81" s="6">
        <f t="shared" si="52"/>
        <v>0</v>
      </c>
      <c r="E81" s="6">
        <f t="shared" si="52"/>
        <v>0</v>
      </c>
      <c r="F81" s="6">
        <f t="shared" si="52"/>
        <v>0</v>
      </c>
      <c r="G81" s="6">
        <f t="shared" si="52"/>
        <v>0</v>
      </c>
      <c r="H81" s="6">
        <f t="shared" si="55"/>
        <v>0</v>
      </c>
      <c r="I81" s="6">
        <f t="shared" si="55"/>
        <v>0</v>
      </c>
      <c r="J81" s="6">
        <f t="shared" si="55"/>
        <v>0</v>
      </c>
      <c r="K81" s="6">
        <f t="shared" si="55"/>
        <v>0</v>
      </c>
      <c r="L81" s="6">
        <f t="shared" si="55"/>
        <v>0</v>
      </c>
      <c r="M81" s="6">
        <f t="shared" si="55"/>
        <v>0</v>
      </c>
      <c r="N81" s="6">
        <f t="shared" si="55"/>
        <v>0</v>
      </c>
      <c r="O81" s="6">
        <f t="shared" si="55"/>
        <v>0</v>
      </c>
      <c r="P81" s="6">
        <f t="shared" si="55"/>
        <v>0</v>
      </c>
      <c r="Q81" s="6">
        <f t="shared" si="55"/>
        <v>0</v>
      </c>
      <c r="R81" s="5">
        <v>68</v>
      </c>
    </row>
    <row r="82" spans="1:18" s="16" customFormat="1" ht="13.9" customHeight="1" x14ac:dyDescent="0.2">
      <c r="A82" s="4">
        <v>69</v>
      </c>
      <c r="B82" s="35" t="s">
        <v>20</v>
      </c>
      <c r="C82" s="6">
        <f t="shared" si="55"/>
        <v>0</v>
      </c>
      <c r="D82" s="6">
        <f t="shared" si="52"/>
        <v>0</v>
      </c>
      <c r="E82" s="6">
        <f t="shared" si="52"/>
        <v>0</v>
      </c>
      <c r="F82" s="6">
        <f t="shared" si="52"/>
        <v>0</v>
      </c>
      <c r="G82" s="6">
        <f t="shared" si="52"/>
        <v>0</v>
      </c>
      <c r="H82" s="6">
        <f t="shared" si="55"/>
        <v>0</v>
      </c>
      <c r="I82" s="6">
        <f t="shared" si="55"/>
        <v>0</v>
      </c>
      <c r="J82" s="6">
        <f t="shared" si="55"/>
        <v>0</v>
      </c>
      <c r="K82" s="6">
        <f t="shared" si="55"/>
        <v>0</v>
      </c>
      <c r="L82" s="6">
        <f t="shared" si="55"/>
        <v>0</v>
      </c>
      <c r="M82" s="6">
        <f t="shared" si="55"/>
        <v>0</v>
      </c>
      <c r="N82" s="6">
        <f t="shared" si="55"/>
        <v>0</v>
      </c>
      <c r="O82" s="6">
        <f t="shared" si="55"/>
        <v>0</v>
      </c>
      <c r="P82" s="6">
        <f t="shared" si="55"/>
        <v>0</v>
      </c>
      <c r="Q82" s="6">
        <f t="shared" si="55"/>
        <v>0</v>
      </c>
      <c r="R82" s="5">
        <v>69</v>
      </c>
    </row>
    <row r="83" spans="1:18" s="16" customFormat="1" ht="13.9" customHeight="1" x14ac:dyDescent="0.2">
      <c r="A83" s="4">
        <v>70</v>
      </c>
      <c r="B83" s="35" t="s">
        <v>21</v>
      </c>
      <c r="C83" s="6">
        <f t="shared" si="55"/>
        <v>-6547.40384653</v>
      </c>
      <c r="D83" s="6">
        <f t="shared" si="52"/>
        <v>-2177.9986687799997</v>
      </c>
      <c r="E83" s="6">
        <f t="shared" si="52"/>
        <v>-2302.0822456200017</v>
      </c>
      <c r="F83" s="6">
        <f t="shared" si="52"/>
        <v>115.35735618000035</v>
      </c>
      <c r="G83" s="6">
        <f t="shared" si="52"/>
        <v>-2182.6802883099995</v>
      </c>
      <c r="H83" s="6">
        <f t="shared" si="55"/>
        <v>-6037.2387905100004</v>
      </c>
      <c r="I83" s="6">
        <f t="shared" si="55"/>
        <v>-2924.0826194199994</v>
      </c>
      <c r="J83" s="6">
        <f t="shared" si="55"/>
        <v>-179.55793493999818</v>
      </c>
      <c r="K83" s="6">
        <f t="shared" si="55"/>
        <v>1261.5219807499989</v>
      </c>
      <c r="L83" s="6">
        <f t="shared" si="55"/>
        <v>-4195.1202169000007</v>
      </c>
      <c r="M83" s="6">
        <f t="shared" si="55"/>
        <v>-8160.2898913500003</v>
      </c>
      <c r="N83" s="6">
        <f t="shared" si="55"/>
        <v>-1281.8748442100004</v>
      </c>
      <c r="O83" s="6">
        <f t="shared" si="55"/>
        <v>-2793.8191050700007</v>
      </c>
      <c r="P83" s="6">
        <f t="shared" si="55"/>
        <v>-1692.4794847699991</v>
      </c>
      <c r="Q83" s="6">
        <f t="shared" si="55"/>
        <v>-2392.1164572999996</v>
      </c>
      <c r="R83" s="5">
        <v>70</v>
      </c>
    </row>
    <row r="84" spans="1:18" s="16" customFormat="1" ht="15" customHeight="1" x14ac:dyDescent="0.2">
      <c r="A84" s="4">
        <v>71</v>
      </c>
      <c r="B84" s="35" t="s">
        <v>28</v>
      </c>
      <c r="C84" s="33">
        <f>SUM(C85+C86+C87+C88+C89+C90)</f>
        <v>11774.33290394</v>
      </c>
      <c r="D84" s="33">
        <f t="shared" ref="D84:G84" si="56">SUM(D85+D86+D87+D88+D89+D90)</f>
        <v>2618.8637987200009</v>
      </c>
      <c r="E84" s="33">
        <f t="shared" si="56"/>
        <v>3142.0375319199998</v>
      </c>
      <c r="F84" s="33">
        <f t="shared" si="56"/>
        <v>2856.0943036199997</v>
      </c>
      <c r="G84" s="33">
        <f t="shared" si="56"/>
        <v>3157.3372696800006</v>
      </c>
      <c r="H84" s="33">
        <f>SUM(H85+H86+H87+H88+H89+H90)</f>
        <v>14214.136393860001</v>
      </c>
      <c r="I84" s="33">
        <f t="shared" ref="I84:L84" si="57">SUM(I85+I86+I87+I88+I89+I90)</f>
        <v>3507.115059679998</v>
      </c>
      <c r="J84" s="33">
        <f t="shared" si="57"/>
        <v>3593.3279200699994</v>
      </c>
      <c r="K84" s="33">
        <f t="shared" si="57"/>
        <v>3534.5727710699989</v>
      </c>
      <c r="L84" s="33">
        <f t="shared" si="57"/>
        <v>3579.1206430400021</v>
      </c>
      <c r="M84" s="33">
        <f>SUM(M85+M86+M87+M88+M89+M90)</f>
        <v>14935.49312089</v>
      </c>
      <c r="N84" s="33">
        <f t="shared" ref="N84:Q84" si="58">SUM(N85+N86+N87+N88+N89+N90)</f>
        <v>3730.02681398</v>
      </c>
      <c r="O84" s="33">
        <f t="shared" si="58"/>
        <v>3849.2370437800009</v>
      </c>
      <c r="P84" s="33">
        <f t="shared" si="58"/>
        <v>3687.8295552099999</v>
      </c>
      <c r="Q84" s="33">
        <f t="shared" si="58"/>
        <v>3668.3997079200003</v>
      </c>
      <c r="R84" s="5">
        <v>71</v>
      </c>
    </row>
    <row r="85" spans="1:18" s="16" customFormat="1" ht="13.9" customHeight="1" x14ac:dyDescent="0.2">
      <c r="A85" s="4">
        <v>72</v>
      </c>
      <c r="B85" s="35" t="s">
        <v>16</v>
      </c>
      <c r="C85" s="6">
        <f>C36+C64</f>
        <v>-729.55461444000002</v>
      </c>
      <c r="D85" s="6">
        <f t="shared" ref="D85:G90" si="59">D36+D64</f>
        <v>-215.50729052</v>
      </c>
      <c r="E85" s="6">
        <f t="shared" si="59"/>
        <v>-157.33668423</v>
      </c>
      <c r="F85" s="6">
        <f t="shared" si="59"/>
        <v>-216.63572219999998</v>
      </c>
      <c r="G85" s="6">
        <f t="shared" si="59"/>
        <v>-140.07491749000002</v>
      </c>
      <c r="H85" s="6">
        <f>H36+H64</f>
        <v>-376.26807817000002</v>
      </c>
      <c r="I85" s="6">
        <f t="shared" ref="I85:L85" si="60">I36+I64</f>
        <v>-98.353644910000014</v>
      </c>
      <c r="J85" s="6">
        <f t="shared" si="60"/>
        <v>-81.943295200000009</v>
      </c>
      <c r="K85" s="6">
        <f t="shared" si="60"/>
        <v>-99.509191260000009</v>
      </c>
      <c r="L85" s="6">
        <f t="shared" si="60"/>
        <v>-96.461946800000007</v>
      </c>
      <c r="M85" s="6">
        <f>M36+M64</f>
        <v>-504.19080826999999</v>
      </c>
      <c r="N85" s="6">
        <f t="shared" ref="N85:Q85" si="61">N36+N64</f>
        <v>-91.079075369999984</v>
      </c>
      <c r="O85" s="6">
        <f t="shared" si="61"/>
        <v>-89.688229890000002</v>
      </c>
      <c r="P85" s="6">
        <f t="shared" si="61"/>
        <v>-189.13261897999999</v>
      </c>
      <c r="Q85" s="6">
        <f t="shared" si="61"/>
        <v>-134.29088403</v>
      </c>
      <c r="R85" s="5">
        <v>72</v>
      </c>
    </row>
    <row r="86" spans="1:18" s="16" customFormat="1" ht="13.9" customHeight="1" x14ac:dyDescent="0.2">
      <c r="A86" s="4">
        <v>73</v>
      </c>
      <c r="B86" s="35" t="s">
        <v>17</v>
      </c>
      <c r="C86" s="6">
        <f t="shared" ref="C86:Q90" si="62">C37+C65</f>
        <v>56.630192460000011</v>
      </c>
      <c r="D86" s="6">
        <f t="shared" si="59"/>
        <v>16.041315050000001</v>
      </c>
      <c r="E86" s="6">
        <f t="shared" si="59"/>
        <v>11.55310032</v>
      </c>
      <c r="F86" s="6">
        <f t="shared" si="59"/>
        <v>16.59515399</v>
      </c>
      <c r="G86" s="6">
        <f t="shared" si="59"/>
        <v>12.440623099999998</v>
      </c>
      <c r="H86" s="6">
        <f t="shared" si="62"/>
        <v>88.2837581</v>
      </c>
      <c r="I86" s="6">
        <f t="shared" si="62"/>
        <v>17.857106889999997</v>
      </c>
      <c r="J86" s="6">
        <f t="shared" si="62"/>
        <v>24.008341060000006</v>
      </c>
      <c r="K86" s="6">
        <f t="shared" si="62"/>
        <v>23.972954830000003</v>
      </c>
      <c r="L86" s="6">
        <f t="shared" si="62"/>
        <v>22.445355320000001</v>
      </c>
      <c r="M86" s="6">
        <f t="shared" si="62"/>
        <v>113.37561411999999</v>
      </c>
      <c r="N86" s="6">
        <f t="shared" si="62"/>
        <v>20.676409049999997</v>
      </c>
      <c r="O86" s="6">
        <f t="shared" si="62"/>
        <v>44.582188639999991</v>
      </c>
      <c r="P86" s="6">
        <f t="shared" si="62"/>
        <v>27.69950249</v>
      </c>
      <c r="Q86" s="6">
        <f t="shared" si="62"/>
        <v>20.417513940000003</v>
      </c>
      <c r="R86" s="5">
        <v>73</v>
      </c>
    </row>
    <row r="87" spans="1:18" s="16" customFormat="1" ht="13.9" customHeight="1" x14ac:dyDescent="0.2">
      <c r="A87" s="4">
        <v>74</v>
      </c>
      <c r="B87" s="35" t="s">
        <v>18</v>
      </c>
      <c r="C87" s="6">
        <f t="shared" si="62"/>
        <v>58.631842089999999</v>
      </c>
      <c r="D87" s="6">
        <f t="shared" si="59"/>
        <v>19.310404460000001</v>
      </c>
      <c r="E87" s="6">
        <f t="shared" si="59"/>
        <v>16.808847569999998</v>
      </c>
      <c r="F87" s="6">
        <f t="shared" si="59"/>
        <v>9.8136199899999994</v>
      </c>
      <c r="G87" s="6">
        <f t="shared" si="59"/>
        <v>12.698970070000001</v>
      </c>
      <c r="H87" s="6">
        <f t="shared" si="62"/>
        <v>47.423053210000006</v>
      </c>
      <c r="I87" s="6">
        <f t="shared" si="62"/>
        <v>9.168224330000001</v>
      </c>
      <c r="J87" s="6">
        <f t="shared" si="62"/>
        <v>12.791390039999996</v>
      </c>
      <c r="K87" s="6">
        <f t="shared" si="62"/>
        <v>11.076539440000001</v>
      </c>
      <c r="L87" s="6">
        <f t="shared" si="62"/>
        <v>14.386899400000001</v>
      </c>
      <c r="M87" s="6">
        <f t="shared" si="62"/>
        <v>66.522701369999993</v>
      </c>
      <c r="N87" s="6">
        <f t="shared" si="62"/>
        <v>13.804067909999999</v>
      </c>
      <c r="O87" s="6">
        <f t="shared" si="62"/>
        <v>16.731487210000001</v>
      </c>
      <c r="P87" s="6">
        <f t="shared" si="62"/>
        <v>14.766087150000001</v>
      </c>
      <c r="Q87" s="6">
        <f t="shared" si="62"/>
        <v>21.221059099999998</v>
      </c>
      <c r="R87" s="5">
        <v>74</v>
      </c>
    </row>
    <row r="88" spans="1:18" s="16" customFormat="1" ht="13.9" customHeight="1" x14ac:dyDescent="0.2">
      <c r="A88" s="4">
        <v>75</v>
      </c>
      <c r="B88" s="35" t="s">
        <v>19</v>
      </c>
      <c r="C88" s="6">
        <f t="shared" si="62"/>
        <v>4237.9249999999993</v>
      </c>
      <c r="D88" s="6">
        <f t="shared" si="59"/>
        <v>1036.376</v>
      </c>
      <c r="E88" s="6">
        <f t="shared" si="59"/>
        <v>1033.1759999999999</v>
      </c>
      <c r="F88" s="6">
        <f t="shared" si="59"/>
        <v>1039.2819999999999</v>
      </c>
      <c r="G88" s="6">
        <f t="shared" si="59"/>
        <v>1129.0909999999999</v>
      </c>
      <c r="H88" s="6">
        <f t="shared" si="62"/>
        <v>4997.8780000000006</v>
      </c>
      <c r="I88" s="6">
        <f t="shared" si="62"/>
        <v>1166.0070000000001</v>
      </c>
      <c r="J88" s="6">
        <f t="shared" si="62"/>
        <v>1202.739</v>
      </c>
      <c r="K88" s="6">
        <f t="shared" si="62"/>
        <v>1309.0139999999999</v>
      </c>
      <c r="L88" s="6">
        <f t="shared" si="62"/>
        <v>1320.1179999999999</v>
      </c>
      <c r="M88" s="6">
        <f t="shared" si="62"/>
        <v>4788.8339999999998</v>
      </c>
      <c r="N88" s="6">
        <f t="shared" si="62"/>
        <v>1092.893</v>
      </c>
      <c r="O88" s="6">
        <f t="shared" si="62"/>
        <v>1187.7559999999999</v>
      </c>
      <c r="P88" s="6">
        <f t="shared" si="62"/>
        <v>1237.8879999999999</v>
      </c>
      <c r="Q88" s="6">
        <f t="shared" si="62"/>
        <v>1270.297</v>
      </c>
      <c r="R88" s="5">
        <v>75</v>
      </c>
    </row>
    <row r="89" spans="1:18" s="16" customFormat="1" ht="13.9" customHeight="1" x14ac:dyDescent="0.2">
      <c r="A89" s="4">
        <v>76</v>
      </c>
      <c r="B89" s="35" t="s">
        <v>20</v>
      </c>
      <c r="C89" s="6">
        <f t="shared" si="62"/>
        <v>-22.808500000000002</v>
      </c>
      <c r="D89" s="6">
        <f t="shared" si="59"/>
        <v>-11.095800000000001</v>
      </c>
      <c r="E89" s="6">
        <f t="shared" si="59"/>
        <v>-5.1974999999999998</v>
      </c>
      <c r="F89" s="6">
        <f t="shared" si="59"/>
        <v>-3.4030999999999998</v>
      </c>
      <c r="G89" s="6">
        <f t="shared" si="59"/>
        <v>-3.1120999999999999</v>
      </c>
      <c r="H89" s="6">
        <f t="shared" si="62"/>
        <v>-12.694900000000001</v>
      </c>
      <c r="I89" s="6">
        <f t="shared" si="62"/>
        <v>-3.1156999999999999</v>
      </c>
      <c r="J89" s="6">
        <f t="shared" si="62"/>
        <v>-2.6696</v>
      </c>
      <c r="K89" s="6">
        <f t="shared" si="62"/>
        <v>-3.7664</v>
      </c>
      <c r="L89" s="6">
        <f t="shared" si="62"/>
        <v>-3.1432000000000002</v>
      </c>
      <c r="M89" s="6">
        <f t="shared" si="62"/>
        <v>-28.273051970000001</v>
      </c>
      <c r="N89" s="6">
        <f t="shared" si="62"/>
        <v>-3.9234519699999999</v>
      </c>
      <c r="O89" s="6">
        <f t="shared" si="62"/>
        <v>-4.9001000000000001</v>
      </c>
      <c r="P89" s="6">
        <f t="shared" si="62"/>
        <v>-1.8704000000000001</v>
      </c>
      <c r="Q89" s="6">
        <f t="shared" si="62"/>
        <v>-17.5791</v>
      </c>
      <c r="R89" s="5">
        <v>76</v>
      </c>
    </row>
    <row r="90" spans="1:18" s="16" customFormat="1" ht="13.9" customHeight="1" x14ac:dyDescent="0.2">
      <c r="A90" s="4">
        <v>77</v>
      </c>
      <c r="B90" s="35" t="s">
        <v>21</v>
      </c>
      <c r="C90" s="6">
        <f t="shared" si="62"/>
        <v>8173.5089838300009</v>
      </c>
      <c r="D90" s="6">
        <f t="shared" si="59"/>
        <v>1773.7391697300009</v>
      </c>
      <c r="E90" s="6">
        <f t="shared" si="59"/>
        <v>2243.0337682599998</v>
      </c>
      <c r="F90" s="6">
        <f t="shared" si="59"/>
        <v>2010.4423518399994</v>
      </c>
      <c r="G90" s="6">
        <f t="shared" si="59"/>
        <v>2146.2936940000009</v>
      </c>
      <c r="H90" s="6">
        <f t="shared" si="62"/>
        <v>9469.5145607199993</v>
      </c>
      <c r="I90" s="6">
        <f t="shared" si="62"/>
        <v>2415.5520733699977</v>
      </c>
      <c r="J90" s="6">
        <f t="shared" si="62"/>
        <v>2438.4020841699994</v>
      </c>
      <c r="K90" s="6">
        <f t="shared" si="62"/>
        <v>2293.7848680599991</v>
      </c>
      <c r="L90" s="6">
        <f t="shared" si="62"/>
        <v>2321.7755351200021</v>
      </c>
      <c r="M90" s="6">
        <f t="shared" si="62"/>
        <v>10499.22466564</v>
      </c>
      <c r="N90" s="6">
        <f t="shared" si="62"/>
        <v>2697.6558643600001</v>
      </c>
      <c r="O90" s="6">
        <f t="shared" si="62"/>
        <v>2694.7556978200009</v>
      </c>
      <c r="P90" s="6">
        <f t="shared" si="62"/>
        <v>2598.47898455</v>
      </c>
      <c r="Q90" s="6">
        <f t="shared" si="62"/>
        <v>2508.3341189100001</v>
      </c>
      <c r="R90" s="5">
        <v>77</v>
      </c>
    </row>
    <row r="91" spans="1:18" s="16" customFormat="1" ht="15" customHeight="1" x14ac:dyDescent="0.2">
      <c r="A91" s="4">
        <v>78</v>
      </c>
      <c r="B91" s="35" t="s">
        <v>29</v>
      </c>
      <c r="C91" s="33">
        <f>SUM(C92+C93+C94+C95+C96+C97)</f>
        <v>-2513.5316285199992</v>
      </c>
      <c r="D91" s="33">
        <f t="shared" ref="D91:G91" si="63">SUM(D92+D93+D94+D95+D96+D97)</f>
        <v>-430.94590527999992</v>
      </c>
      <c r="E91" s="33">
        <f t="shared" si="63"/>
        <v>-671.78751055999987</v>
      </c>
      <c r="F91" s="33">
        <f t="shared" si="63"/>
        <v>-837.49384634</v>
      </c>
      <c r="G91" s="33">
        <f t="shared" si="63"/>
        <v>-573.30436633999989</v>
      </c>
      <c r="H91" s="33">
        <f>SUM(H92+H93+H94+H95+H96+H97)</f>
        <v>-3634.0749532599993</v>
      </c>
      <c r="I91" s="33">
        <f t="shared" ref="I91:L91" si="64">SUM(I92+I93+I94+I95+I96+I97)</f>
        <v>-1027.7024647499995</v>
      </c>
      <c r="J91" s="33">
        <f t="shared" si="64"/>
        <v>-768.59666283000024</v>
      </c>
      <c r="K91" s="33">
        <f t="shared" si="64"/>
        <v>-1109.2597500699997</v>
      </c>
      <c r="L91" s="33">
        <f t="shared" si="64"/>
        <v>-728.51607560999992</v>
      </c>
      <c r="M91" s="33">
        <f>SUM(M92+M93+M94+M95+M96+M97)</f>
        <v>-3947.8850855499995</v>
      </c>
      <c r="N91" s="33">
        <f t="shared" ref="N91:Q91" si="65">SUM(N92+N93+N94+N95+N96+N97)</f>
        <v>-1159.5971614899995</v>
      </c>
      <c r="O91" s="33">
        <f t="shared" si="65"/>
        <v>-723.85788623999997</v>
      </c>
      <c r="P91" s="33">
        <f t="shared" si="65"/>
        <v>-1229.1505617099999</v>
      </c>
      <c r="Q91" s="33">
        <f t="shared" si="65"/>
        <v>-835.27947611000013</v>
      </c>
      <c r="R91" s="5">
        <v>78</v>
      </c>
    </row>
    <row r="92" spans="1:18" s="16" customFormat="1" ht="13.9" customHeight="1" x14ac:dyDescent="0.2">
      <c r="A92" s="4">
        <v>79</v>
      </c>
      <c r="B92" s="35" t="s">
        <v>16</v>
      </c>
      <c r="C92" s="6">
        <f>C43+C71</f>
        <v>287.54695267000005</v>
      </c>
      <c r="D92" s="6">
        <f t="shared" ref="D92:G97" si="66">D43+D71</f>
        <v>-25.844836989999987</v>
      </c>
      <c r="E92" s="6">
        <f t="shared" si="66"/>
        <v>52.51489892</v>
      </c>
      <c r="F92" s="6">
        <f t="shared" si="66"/>
        <v>-53.826161789999993</v>
      </c>
      <c r="G92" s="6">
        <f t="shared" si="66"/>
        <v>314.70305252999998</v>
      </c>
      <c r="H92" s="6">
        <f>H43+H71</f>
        <v>-154.91596812999998</v>
      </c>
      <c r="I92" s="6">
        <f t="shared" ref="I92:L92" si="67">I43+I71</f>
        <v>-57.706726989999986</v>
      </c>
      <c r="J92" s="6">
        <f t="shared" si="67"/>
        <v>-70.569311660000011</v>
      </c>
      <c r="K92" s="6">
        <f t="shared" si="67"/>
        <v>-105.75808593000001</v>
      </c>
      <c r="L92" s="6">
        <f t="shared" si="67"/>
        <v>79.118156450000001</v>
      </c>
      <c r="M92" s="6">
        <f>M43+M71</f>
        <v>-189.07151105</v>
      </c>
      <c r="N92" s="6">
        <f t="shared" ref="N92:Q92" si="68">N43+N71</f>
        <v>-83.139002439999985</v>
      </c>
      <c r="O92" s="6">
        <f t="shared" si="68"/>
        <v>-28.402309000000002</v>
      </c>
      <c r="P92" s="6">
        <f t="shared" si="68"/>
        <v>-21.175447980000001</v>
      </c>
      <c r="Q92" s="6">
        <f t="shared" si="68"/>
        <v>-56.354751629999996</v>
      </c>
      <c r="R92" s="5">
        <v>79</v>
      </c>
    </row>
    <row r="93" spans="1:18" s="16" customFormat="1" ht="13.9" customHeight="1" x14ac:dyDescent="0.2">
      <c r="A93" s="4">
        <v>80</v>
      </c>
      <c r="B93" s="35" t="s">
        <v>17</v>
      </c>
      <c r="C93" s="6">
        <f t="shared" ref="C93:Q97" si="69">C44+C72</f>
        <v>-566.19715769999971</v>
      </c>
      <c r="D93" s="6">
        <f t="shared" si="66"/>
        <v>-139.77302170000002</v>
      </c>
      <c r="E93" s="6">
        <f t="shared" si="66"/>
        <v>-211.21939283999993</v>
      </c>
      <c r="F93" s="6">
        <f t="shared" si="66"/>
        <v>-72.868056660000036</v>
      </c>
      <c r="G93" s="6">
        <f t="shared" si="66"/>
        <v>-142.33668649999998</v>
      </c>
      <c r="H93" s="6">
        <f t="shared" si="69"/>
        <v>-802.97218533999967</v>
      </c>
      <c r="I93" s="6">
        <f t="shared" si="69"/>
        <v>-138.07480029000004</v>
      </c>
      <c r="J93" s="6">
        <f t="shared" si="69"/>
        <v>-291.31061797000001</v>
      </c>
      <c r="K93" s="6">
        <f t="shared" si="69"/>
        <v>-200.82305250000002</v>
      </c>
      <c r="L93" s="6">
        <f t="shared" si="69"/>
        <v>-172.76371457999994</v>
      </c>
      <c r="M93" s="6">
        <f t="shared" si="69"/>
        <v>-851.49102258000039</v>
      </c>
      <c r="N93" s="6">
        <f t="shared" si="69"/>
        <v>-207.67768768000008</v>
      </c>
      <c r="O93" s="6">
        <f t="shared" si="69"/>
        <v>-286.16751819000001</v>
      </c>
      <c r="P93" s="6">
        <f t="shared" si="69"/>
        <v>-181.00935091999997</v>
      </c>
      <c r="Q93" s="6">
        <f t="shared" si="69"/>
        <v>-176.63646578999999</v>
      </c>
      <c r="R93" s="5">
        <v>80</v>
      </c>
    </row>
    <row r="94" spans="1:18" s="16" customFormat="1" ht="13.9" customHeight="1" x14ac:dyDescent="0.2">
      <c r="A94" s="4">
        <v>81</v>
      </c>
      <c r="B94" s="35" t="s">
        <v>18</v>
      </c>
      <c r="C94" s="6">
        <f t="shared" si="69"/>
        <v>34.409733720000077</v>
      </c>
      <c r="D94" s="6">
        <f t="shared" si="66"/>
        <v>-1.1485312900000224</v>
      </c>
      <c r="E94" s="6">
        <f t="shared" si="66"/>
        <v>15.02321757</v>
      </c>
      <c r="F94" s="6">
        <f t="shared" si="66"/>
        <v>9.5101299499999925</v>
      </c>
      <c r="G94" s="6">
        <f t="shared" si="66"/>
        <v>11.024917490000007</v>
      </c>
      <c r="H94" s="6">
        <f t="shared" si="69"/>
        <v>-2.2715239300000576</v>
      </c>
      <c r="I94" s="6">
        <f t="shared" si="69"/>
        <v>10.696569340000053</v>
      </c>
      <c r="J94" s="6">
        <f t="shared" si="69"/>
        <v>-8.1580858199999966</v>
      </c>
      <c r="K94" s="6">
        <f t="shared" si="69"/>
        <v>-2.4292145599999913</v>
      </c>
      <c r="L94" s="6">
        <f t="shared" si="69"/>
        <v>-2.3807928899999524</v>
      </c>
      <c r="M94" s="6">
        <f t="shared" si="69"/>
        <v>4.8725715099999434</v>
      </c>
      <c r="N94" s="6">
        <f t="shared" si="69"/>
        <v>-3.1305523700000322</v>
      </c>
      <c r="O94" s="6">
        <f t="shared" si="69"/>
        <v>-10.423072469999994</v>
      </c>
      <c r="P94" s="6">
        <f t="shared" si="69"/>
        <v>9.2831504299999779</v>
      </c>
      <c r="Q94" s="6">
        <f t="shared" si="69"/>
        <v>9.1430459199999916</v>
      </c>
      <c r="R94" s="5">
        <v>81</v>
      </c>
    </row>
    <row r="95" spans="1:18" s="16" customFormat="1" ht="13.9" customHeight="1" x14ac:dyDescent="0.2">
      <c r="A95" s="4">
        <v>82</v>
      </c>
      <c r="B95" s="35" t="s">
        <v>19</v>
      </c>
      <c r="C95" s="6">
        <f t="shared" si="69"/>
        <v>43.079107119999996</v>
      </c>
      <c r="D95" s="6">
        <f t="shared" si="66"/>
        <v>-6.4925483499999999</v>
      </c>
      <c r="E95" s="6">
        <f t="shared" si="66"/>
        <v>1.6470768000000007</v>
      </c>
      <c r="F95" s="6">
        <f t="shared" si="66"/>
        <v>20.708742140000002</v>
      </c>
      <c r="G95" s="6">
        <f t="shared" si="66"/>
        <v>27.215836529999997</v>
      </c>
      <c r="H95" s="6">
        <f t="shared" si="69"/>
        <v>248.38627958000001</v>
      </c>
      <c r="I95" s="6">
        <f t="shared" si="69"/>
        <v>32.542755130000003</v>
      </c>
      <c r="J95" s="6">
        <f t="shared" si="69"/>
        <v>58.320242609999994</v>
      </c>
      <c r="K95" s="6">
        <f t="shared" si="69"/>
        <v>77.223165720000011</v>
      </c>
      <c r="L95" s="6">
        <f t="shared" si="69"/>
        <v>80.300116119999998</v>
      </c>
      <c r="M95" s="6">
        <f t="shared" si="69"/>
        <v>346.92107878000007</v>
      </c>
      <c r="N95" s="6">
        <f t="shared" si="69"/>
        <v>69.888185379999982</v>
      </c>
      <c r="O95" s="6">
        <f t="shared" si="69"/>
        <v>83.907501859999996</v>
      </c>
      <c r="P95" s="6">
        <f t="shared" si="69"/>
        <v>94.441518340000002</v>
      </c>
      <c r="Q95" s="6">
        <f t="shared" si="69"/>
        <v>98.683873199999994</v>
      </c>
      <c r="R95" s="5">
        <v>82</v>
      </c>
    </row>
    <row r="96" spans="1:18" s="16" customFormat="1" ht="13.9" customHeight="1" x14ac:dyDescent="0.2">
      <c r="A96" s="4">
        <v>83</v>
      </c>
      <c r="B96" s="35" t="s">
        <v>20</v>
      </c>
      <c r="C96" s="6">
        <f t="shared" si="69"/>
        <v>-1390.7815999999998</v>
      </c>
      <c r="D96" s="6">
        <f t="shared" si="66"/>
        <v>-469.05879999999996</v>
      </c>
      <c r="E96" s="6">
        <f t="shared" si="66"/>
        <v>-169.07839999999999</v>
      </c>
      <c r="F96" s="6">
        <f t="shared" si="66"/>
        <v>-529.68020000000001</v>
      </c>
      <c r="G96" s="6">
        <f t="shared" si="66"/>
        <v>-222.96420000000001</v>
      </c>
      <c r="H96" s="6">
        <f t="shared" si="69"/>
        <v>-1879.5152</v>
      </c>
      <c r="I96" s="6">
        <f t="shared" si="69"/>
        <v>-603.29499999999996</v>
      </c>
      <c r="J96" s="6">
        <f t="shared" si="69"/>
        <v>-277.35829999999999</v>
      </c>
      <c r="K96" s="6">
        <f t="shared" si="69"/>
        <v>-703.96180000000004</v>
      </c>
      <c r="L96" s="6">
        <f t="shared" si="69"/>
        <v>-294.90010000000001</v>
      </c>
      <c r="M96" s="6">
        <f t="shared" si="69"/>
        <v>-2231.3004366700002</v>
      </c>
      <c r="N96" s="6">
        <f t="shared" si="69"/>
        <v>-751.03127493</v>
      </c>
      <c r="O96" s="6">
        <f t="shared" si="69"/>
        <v>-295.5684</v>
      </c>
      <c r="P96" s="6">
        <f t="shared" si="69"/>
        <v>-886.4932</v>
      </c>
      <c r="Q96" s="6">
        <f t="shared" si="69"/>
        <v>-298.20756174000002</v>
      </c>
      <c r="R96" s="5">
        <v>83</v>
      </c>
    </row>
    <row r="97" spans="1:18" s="16" customFormat="1" ht="13.9" customHeight="1" x14ac:dyDescent="0.2">
      <c r="A97" s="4">
        <v>84</v>
      </c>
      <c r="B97" s="35" t="s">
        <v>21</v>
      </c>
      <c r="C97" s="6">
        <f t="shared" si="69"/>
        <v>-921.58866432999992</v>
      </c>
      <c r="D97" s="6">
        <f t="shared" si="66"/>
        <v>211.37183305000008</v>
      </c>
      <c r="E97" s="6">
        <f t="shared" si="66"/>
        <v>-360.67491100999996</v>
      </c>
      <c r="F97" s="6">
        <f t="shared" si="66"/>
        <v>-211.33829997999996</v>
      </c>
      <c r="G97" s="6">
        <f t="shared" si="66"/>
        <v>-560.94728638999993</v>
      </c>
      <c r="H97" s="6">
        <f t="shared" si="69"/>
        <v>-1042.7863554399994</v>
      </c>
      <c r="I97" s="6">
        <f t="shared" si="69"/>
        <v>-271.86526193999958</v>
      </c>
      <c r="J97" s="6">
        <f t="shared" si="69"/>
        <v>-179.52058999000013</v>
      </c>
      <c r="K97" s="6">
        <f t="shared" si="69"/>
        <v>-173.51076279999964</v>
      </c>
      <c r="L97" s="6">
        <f t="shared" si="69"/>
        <v>-417.88974070999996</v>
      </c>
      <c r="M97" s="6">
        <f t="shared" si="69"/>
        <v>-1027.8157655399993</v>
      </c>
      <c r="N97" s="6">
        <f t="shared" si="69"/>
        <v>-184.50682944999929</v>
      </c>
      <c r="O97" s="6">
        <f t="shared" si="69"/>
        <v>-187.20408843999991</v>
      </c>
      <c r="P97" s="6">
        <f t="shared" si="69"/>
        <v>-244.19723157999982</v>
      </c>
      <c r="Q97" s="6">
        <f t="shared" si="69"/>
        <v>-411.90761607000019</v>
      </c>
      <c r="R97" s="5">
        <v>84</v>
      </c>
    </row>
    <row r="98" spans="1:18" s="16" customFormat="1" ht="15" customHeight="1" x14ac:dyDescent="0.2">
      <c r="A98" s="4">
        <v>85</v>
      </c>
      <c r="B98" s="34" t="s">
        <v>30</v>
      </c>
      <c r="C98" s="33">
        <f>SUM(C99+C100+C101+C102+C103+C104)</f>
        <v>-44.499278810000021</v>
      </c>
      <c r="D98" s="33">
        <f t="shared" ref="D98:G98" si="70">SUM(D99+D100+D101+D102+D103+D104)</f>
        <v>-2.0436518399999999</v>
      </c>
      <c r="E98" s="33">
        <f t="shared" si="70"/>
        <v>-1.4150542499999998</v>
      </c>
      <c r="F98" s="33">
        <f t="shared" si="70"/>
        <v>-19.989588529999999</v>
      </c>
      <c r="G98" s="33">
        <f t="shared" si="70"/>
        <v>-21.050984190000019</v>
      </c>
      <c r="H98" s="33">
        <f>SUM(H99+H100+H101+H102+H103+H104)</f>
        <v>-142.51631354000003</v>
      </c>
      <c r="I98" s="33">
        <f t="shared" ref="I98:L98" si="71">SUM(I99+I100+I101+I102+I103+I104)</f>
        <v>2.7298804999999859</v>
      </c>
      <c r="J98" s="33">
        <f t="shared" si="71"/>
        <v>-24.776968749999988</v>
      </c>
      <c r="K98" s="33">
        <f t="shared" si="71"/>
        <v>-56.05153378</v>
      </c>
      <c r="L98" s="33">
        <f t="shared" si="71"/>
        <v>-64.417691510000026</v>
      </c>
      <c r="M98" s="33">
        <f>SUM(M99+M100+M101+M102+M103+M104)</f>
        <v>-178.72559480999993</v>
      </c>
      <c r="N98" s="33">
        <f t="shared" ref="N98:Q98" si="72">SUM(N99+N100+N101+N102+N103+N104)</f>
        <v>-19.994339299999989</v>
      </c>
      <c r="O98" s="33">
        <f t="shared" si="72"/>
        <v>-32.595130299999973</v>
      </c>
      <c r="P98" s="33">
        <f t="shared" si="72"/>
        <v>-56.912189159999983</v>
      </c>
      <c r="Q98" s="33">
        <f t="shared" si="72"/>
        <v>-69.223936049999992</v>
      </c>
      <c r="R98" s="5">
        <v>85</v>
      </c>
    </row>
    <row r="99" spans="1:18" s="16" customFormat="1" ht="12.95" customHeight="1" x14ac:dyDescent="0.2">
      <c r="A99" s="4">
        <v>86</v>
      </c>
      <c r="B99" s="35" t="s">
        <v>16</v>
      </c>
      <c r="C99" s="6">
        <f t="shared" ref="C99:C104" si="73">D99+E99+F99+G99</f>
        <v>0</v>
      </c>
      <c r="D99" s="6">
        <v>0</v>
      </c>
      <c r="E99" s="6">
        <v>0</v>
      </c>
      <c r="F99" s="6">
        <v>0</v>
      </c>
      <c r="G99" s="6">
        <v>0</v>
      </c>
      <c r="H99" s="6">
        <f t="shared" ref="H99:H104" si="74">I99+J99+K99+L99</f>
        <v>0</v>
      </c>
      <c r="I99" s="7">
        <v>0</v>
      </c>
      <c r="J99" s="7">
        <v>0</v>
      </c>
      <c r="K99" s="7">
        <v>0</v>
      </c>
      <c r="L99" s="7">
        <v>0</v>
      </c>
      <c r="M99" s="6">
        <f t="shared" ref="M99:M104" si="75">N99+O99+P99+Q99</f>
        <v>0</v>
      </c>
      <c r="N99" s="7">
        <v>0</v>
      </c>
      <c r="O99" s="7">
        <v>0</v>
      </c>
      <c r="P99" s="7">
        <v>0</v>
      </c>
      <c r="Q99" s="7">
        <v>0</v>
      </c>
      <c r="R99" s="5">
        <v>86</v>
      </c>
    </row>
    <row r="100" spans="1:18" s="16" customFormat="1" ht="12.95" customHeight="1" x14ac:dyDescent="0.2">
      <c r="A100" s="4">
        <v>87</v>
      </c>
      <c r="B100" s="35" t="s">
        <v>17</v>
      </c>
      <c r="C100" s="6">
        <f t="shared" si="73"/>
        <v>0</v>
      </c>
      <c r="D100" s="6">
        <v>0</v>
      </c>
      <c r="E100" s="6">
        <v>0</v>
      </c>
      <c r="F100" s="6">
        <v>0</v>
      </c>
      <c r="G100" s="6">
        <v>0</v>
      </c>
      <c r="H100" s="6">
        <f t="shared" si="74"/>
        <v>0</v>
      </c>
      <c r="I100" s="7">
        <v>0</v>
      </c>
      <c r="J100" s="7">
        <v>0</v>
      </c>
      <c r="K100" s="7">
        <v>0</v>
      </c>
      <c r="L100" s="7">
        <v>0</v>
      </c>
      <c r="M100" s="6">
        <f t="shared" si="75"/>
        <v>0</v>
      </c>
      <c r="N100" s="7">
        <v>0</v>
      </c>
      <c r="O100" s="7">
        <v>0</v>
      </c>
      <c r="P100" s="7">
        <v>0</v>
      </c>
      <c r="Q100" s="7">
        <v>0</v>
      </c>
      <c r="R100" s="5">
        <v>87</v>
      </c>
    </row>
    <row r="101" spans="1:18" s="16" customFormat="1" ht="12.95" customHeight="1" x14ac:dyDescent="0.2">
      <c r="A101" s="4">
        <v>88</v>
      </c>
      <c r="B101" s="35" t="s">
        <v>18</v>
      </c>
      <c r="C101" s="6">
        <f t="shared" si="73"/>
        <v>0</v>
      </c>
      <c r="D101" s="6">
        <v>0</v>
      </c>
      <c r="E101" s="6">
        <v>0</v>
      </c>
      <c r="F101" s="6">
        <v>0</v>
      </c>
      <c r="G101" s="6">
        <v>0</v>
      </c>
      <c r="H101" s="6">
        <f t="shared" si="74"/>
        <v>0</v>
      </c>
      <c r="I101" s="7">
        <v>0</v>
      </c>
      <c r="J101" s="7">
        <v>0</v>
      </c>
      <c r="K101" s="7">
        <v>0</v>
      </c>
      <c r="L101" s="7">
        <v>0</v>
      </c>
      <c r="M101" s="6">
        <f t="shared" si="75"/>
        <v>0</v>
      </c>
      <c r="N101" s="7">
        <v>0</v>
      </c>
      <c r="O101" s="7">
        <v>0</v>
      </c>
      <c r="P101" s="7">
        <v>0</v>
      </c>
      <c r="Q101" s="7">
        <v>0</v>
      </c>
      <c r="R101" s="5">
        <v>88</v>
      </c>
    </row>
    <row r="102" spans="1:18" s="16" customFormat="1" ht="12.95" customHeight="1" x14ac:dyDescent="0.2">
      <c r="A102" s="4">
        <v>89</v>
      </c>
      <c r="B102" s="35" t="s">
        <v>19</v>
      </c>
      <c r="C102" s="6">
        <f t="shared" si="73"/>
        <v>-35.15157</v>
      </c>
      <c r="D102" s="6">
        <v>-7.9477199999999995</v>
      </c>
      <c r="E102" s="6">
        <v>-6.38523</v>
      </c>
      <c r="F102" s="6">
        <v>-10.459530000000001</v>
      </c>
      <c r="G102" s="6">
        <v>-10.35909</v>
      </c>
      <c r="H102" s="6">
        <f t="shared" si="74"/>
        <v>-44.37585</v>
      </c>
      <c r="I102" s="7">
        <v>-9.5798700000000014</v>
      </c>
      <c r="J102" s="7">
        <v>-6.212699999999999</v>
      </c>
      <c r="K102" s="7">
        <v>-15.00282</v>
      </c>
      <c r="L102" s="7">
        <v>-13.58046</v>
      </c>
      <c r="M102" s="6">
        <f t="shared" si="75"/>
        <v>-33.237540000000003</v>
      </c>
      <c r="N102" s="7">
        <v>-8.62974</v>
      </c>
      <c r="O102" s="7">
        <v>-4.3140599999999996</v>
      </c>
      <c r="P102" s="7">
        <v>-9.0557999999999996</v>
      </c>
      <c r="Q102" s="7">
        <v>-11.23794</v>
      </c>
      <c r="R102" s="5">
        <v>89</v>
      </c>
    </row>
    <row r="103" spans="1:18" s="16" customFormat="1" ht="12.95" customHeight="1" x14ac:dyDescent="0.2">
      <c r="A103" s="4">
        <v>90</v>
      </c>
      <c r="B103" s="35" t="s">
        <v>20</v>
      </c>
      <c r="C103" s="6">
        <f t="shared" si="73"/>
        <v>0</v>
      </c>
      <c r="D103" s="6">
        <v>0</v>
      </c>
      <c r="E103" s="6">
        <v>0</v>
      </c>
      <c r="F103" s="6">
        <v>0</v>
      </c>
      <c r="G103" s="6">
        <v>0</v>
      </c>
      <c r="H103" s="6">
        <f t="shared" si="74"/>
        <v>0</v>
      </c>
      <c r="I103" s="7">
        <v>0</v>
      </c>
      <c r="J103" s="7">
        <v>0</v>
      </c>
      <c r="K103" s="7">
        <v>0</v>
      </c>
      <c r="L103" s="7">
        <v>0</v>
      </c>
      <c r="M103" s="6">
        <f t="shared" si="75"/>
        <v>0</v>
      </c>
      <c r="N103" s="7">
        <v>0</v>
      </c>
      <c r="O103" s="7">
        <v>0</v>
      </c>
      <c r="P103" s="7">
        <v>0</v>
      </c>
      <c r="Q103" s="7">
        <v>0</v>
      </c>
      <c r="R103" s="5">
        <v>90</v>
      </c>
    </row>
    <row r="104" spans="1:18" s="16" customFormat="1" ht="12.95" customHeight="1" x14ac:dyDescent="0.2">
      <c r="A104" s="4">
        <v>91</v>
      </c>
      <c r="B104" s="35" t="s">
        <v>21</v>
      </c>
      <c r="C104" s="6">
        <f t="shared" si="73"/>
        <v>-9.3477088100000181</v>
      </c>
      <c r="D104" s="6">
        <v>5.9040681599999996</v>
      </c>
      <c r="E104" s="6">
        <v>4.9701757500000001</v>
      </c>
      <c r="F104" s="6">
        <v>-9.5300585299999998</v>
      </c>
      <c r="G104" s="6">
        <v>-10.691894190000019</v>
      </c>
      <c r="H104" s="6">
        <f t="shared" si="74"/>
        <v>-98.140463540000027</v>
      </c>
      <c r="I104" s="7">
        <v>12.309750499999987</v>
      </c>
      <c r="J104" s="7">
        <v>-18.564268749999989</v>
      </c>
      <c r="K104" s="7">
        <v>-41.04871378</v>
      </c>
      <c r="L104" s="7">
        <v>-50.837231510000024</v>
      </c>
      <c r="M104" s="6">
        <f t="shared" si="75"/>
        <v>-145.48805480999994</v>
      </c>
      <c r="N104" s="7">
        <v>-11.364599299999989</v>
      </c>
      <c r="O104" s="7">
        <v>-28.281070299999975</v>
      </c>
      <c r="P104" s="7">
        <v>-47.856389159999985</v>
      </c>
      <c r="Q104" s="7">
        <v>-57.98599604999999</v>
      </c>
      <c r="R104" s="5">
        <v>91</v>
      </c>
    </row>
    <row r="105" spans="1:18" s="16" customFormat="1" ht="15.95" customHeight="1" x14ac:dyDescent="0.2">
      <c r="A105" s="4">
        <v>92</v>
      </c>
      <c r="B105" s="32" t="s">
        <v>31</v>
      </c>
      <c r="C105" s="33">
        <f>SUM(C106+C107+C108+C109+C110+C111)</f>
        <v>5011.4515524099988</v>
      </c>
      <c r="D105" s="33">
        <f t="shared" ref="D105:G105" si="76">SUM(D106+D107+D108+D109+D110+D111)</f>
        <v>517.29950134999922</v>
      </c>
      <c r="E105" s="33">
        <f t="shared" si="76"/>
        <v>742.49571705999983</v>
      </c>
      <c r="F105" s="33">
        <f t="shared" si="76"/>
        <v>3453.6811191599995</v>
      </c>
      <c r="G105" s="33">
        <f t="shared" si="76"/>
        <v>297.97521484000026</v>
      </c>
      <c r="H105" s="33">
        <f>SUM(H106+H107+H108+H109+H110+H111)</f>
        <v>2895.5575859700011</v>
      </c>
      <c r="I105" s="33">
        <f t="shared" ref="I105:L105" si="77">SUM(I106+I107+I108+I109+I110+I111)</f>
        <v>-1247.4037444100002</v>
      </c>
      <c r="J105" s="33">
        <f t="shared" si="77"/>
        <v>984.33061461000057</v>
      </c>
      <c r="K105" s="33">
        <f t="shared" si="77"/>
        <v>2059.2639116800001</v>
      </c>
      <c r="L105" s="33">
        <f t="shared" si="77"/>
        <v>1099.3668040899997</v>
      </c>
      <c r="M105" s="33">
        <f>SUM(M106+M107+M108+M109+M110+M111)</f>
        <v>2959.2701579214063</v>
      </c>
      <c r="N105" s="33">
        <f t="shared" ref="N105:Q105" si="78">SUM(N106+N107+N108+N109+N110+N111)</f>
        <v>2504.6699434400007</v>
      </c>
      <c r="O105" s="33">
        <f t="shared" si="78"/>
        <v>308.76498623000089</v>
      </c>
      <c r="P105" s="33">
        <f t="shared" si="78"/>
        <v>528.49824905000037</v>
      </c>
      <c r="Q105" s="33">
        <f t="shared" si="78"/>
        <v>-382.6630207985952</v>
      </c>
      <c r="R105" s="5">
        <v>92</v>
      </c>
    </row>
    <row r="106" spans="1:18" s="16" customFormat="1" ht="14.1" customHeight="1" x14ac:dyDescent="0.2">
      <c r="A106" s="4">
        <v>93</v>
      </c>
      <c r="B106" s="34" t="s">
        <v>16</v>
      </c>
      <c r="C106" s="6">
        <f>SUM(C113+C120)</f>
        <v>-348.23725453999987</v>
      </c>
      <c r="D106" s="6">
        <f t="shared" ref="D106:G111" si="79">SUM(D113+D120)</f>
        <v>-386.99456449000002</v>
      </c>
      <c r="E106" s="6">
        <f t="shared" si="79"/>
        <v>-56.12370384999997</v>
      </c>
      <c r="F106" s="6">
        <f t="shared" si="79"/>
        <v>278.86971749999998</v>
      </c>
      <c r="G106" s="6">
        <f t="shared" si="79"/>
        <v>-183.9887037</v>
      </c>
      <c r="H106" s="6">
        <f>SUM(H113+H120)</f>
        <v>437.54729624000004</v>
      </c>
      <c r="I106" s="6">
        <f t="shared" ref="I106:L106" si="80">SUM(I113+I120)</f>
        <v>-164.46113644000002</v>
      </c>
      <c r="J106" s="6">
        <f t="shared" si="80"/>
        <v>113.49699364999999</v>
      </c>
      <c r="K106" s="6">
        <f t="shared" si="80"/>
        <v>98.012398720000022</v>
      </c>
      <c r="L106" s="6">
        <f t="shared" si="80"/>
        <v>390.49904031</v>
      </c>
      <c r="M106" s="6">
        <f>SUM(M113+M120)</f>
        <v>43.576352161404316</v>
      </c>
      <c r="N106" s="6">
        <f t="shared" ref="N106:Q106" si="81">SUM(N113+N120)</f>
        <v>60.522760530000006</v>
      </c>
      <c r="O106" s="6">
        <f t="shared" si="81"/>
        <v>-136.99590090999993</v>
      </c>
      <c r="P106" s="6">
        <f t="shared" si="81"/>
        <v>63.596623779999987</v>
      </c>
      <c r="Q106" s="6">
        <f t="shared" si="81"/>
        <v>56.452868761404318</v>
      </c>
      <c r="R106" s="5">
        <v>93</v>
      </c>
    </row>
    <row r="107" spans="1:18" s="16" customFormat="1" ht="14.1" customHeight="1" x14ac:dyDescent="0.2">
      <c r="A107" s="4">
        <v>94</v>
      </c>
      <c r="B107" s="34" t="s">
        <v>17</v>
      </c>
      <c r="C107" s="6">
        <f t="shared" ref="C107:Q111" si="82">SUM(C114+C121)</f>
        <v>1949.6397781599999</v>
      </c>
      <c r="D107" s="6">
        <f t="shared" si="79"/>
        <v>264.77654013</v>
      </c>
      <c r="E107" s="6">
        <f t="shared" si="79"/>
        <v>1199.47637599</v>
      </c>
      <c r="F107" s="6">
        <f t="shared" si="79"/>
        <v>1104.4828668500002</v>
      </c>
      <c r="G107" s="6">
        <f t="shared" si="79"/>
        <v>-619.09600481000018</v>
      </c>
      <c r="H107" s="6">
        <f t="shared" si="82"/>
        <v>-62.637048640000444</v>
      </c>
      <c r="I107" s="6">
        <f t="shared" si="82"/>
        <v>-398.59326916999987</v>
      </c>
      <c r="J107" s="6">
        <f t="shared" si="82"/>
        <v>610.28621173999989</v>
      </c>
      <c r="K107" s="6">
        <f t="shared" si="82"/>
        <v>345.68762786999991</v>
      </c>
      <c r="L107" s="6">
        <f t="shared" si="82"/>
        <v>-620.01761908000037</v>
      </c>
      <c r="M107" s="6">
        <f t="shared" si="82"/>
        <v>-290.38646590999997</v>
      </c>
      <c r="N107" s="6">
        <f t="shared" si="82"/>
        <v>385.48838311999981</v>
      </c>
      <c r="O107" s="6">
        <f t="shared" si="82"/>
        <v>-1246.51654328</v>
      </c>
      <c r="P107" s="6">
        <f t="shared" si="82"/>
        <v>514.30832935000012</v>
      </c>
      <c r="Q107" s="6">
        <f t="shared" si="82"/>
        <v>56.333364900000106</v>
      </c>
      <c r="R107" s="5">
        <v>94</v>
      </c>
    </row>
    <row r="108" spans="1:18" s="16" customFormat="1" ht="14.1" customHeight="1" x14ac:dyDescent="0.2">
      <c r="A108" s="4">
        <v>95</v>
      </c>
      <c r="B108" s="34" t="s">
        <v>18</v>
      </c>
      <c r="C108" s="6">
        <f t="shared" si="82"/>
        <v>-43.460871809999958</v>
      </c>
      <c r="D108" s="6">
        <f t="shared" si="79"/>
        <v>129.48442528999999</v>
      </c>
      <c r="E108" s="6">
        <f t="shared" si="79"/>
        <v>-114.47767027000002</v>
      </c>
      <c r="F108" s="6">
        <f t="shared" si="79"/>
        <v>-107.98426968999999</v>
      </c>
      <c r="G108" s="6">
        <f t="shared" si="79"/>
        <v>49.516642860000054</v>
      </c>
      <c r="H108" s="6">
        <f t="shared" si="82"/>
        <v>26.01658397000017</v>
      </c>
      <c r="I108" s="6">
        <f t="shared" si="82"/>
        <v>-253.33096820999998</v>
      </c>
      <c r="J108" s="6">
        <f t="shared" si="82"/>
        <v>155.82827512999998</v>
      </c>
      <c r="K108" s="6">
        <f t="shared" si="82"/>
        <v>192.91643742000008</v>
      </c>
      <c r="L108" s="6">
        <f t="shared" si="82"/>
        <v>-69.397160369999995</v>
      </c>
      <c r="M108" s="6">
        <f t="shared" si="82"/>
        <v>-247.13651040000019</v>
      </c>
      <c r="N108" s="6">
        <f t="shared" si="82"/>
        <v>-3.0834958899999947</v>
      </c>
      <c r="O108" s="6">
        <f t="shared" si="82"/>
        <v>99.937657109999918</v>
      </c>
      <c r="P108" s="6">
        <f t="shared" si="82"/>
        <v>-258.68329550999999</v>
      </c>
      <c r="Q108" s="6">
        <f t="shared" si="82"/>
        <v>-85.307376110000064</v>
      </c>
      <c r="R108" s="5">
        <v>95</v>
      </c>
    </row>
    <row r="109" spans="1:18" s="16" customFormat="1" ht="14.1" customHeight="1" x14ac:dyDescent="0.2">
      <c r="A109" s="4">
        <v>96</v>
      </c>
      <c r="B109" s="34" t="s">
        <v>19</v>
      </c>
      <c r="C109" s="6">
        <f t="shared" si="82"/>
        <v>-728.46726664999983</v>
      </c>
      <c r="D109" s="6">
        <f t="shared" si="79"/>
        <v>-565.77675705000001</v>
      </c>
      <c r="E109" s="6">
        <f t="shared" si="79"/>
        <v>-590.92525303999992</v>
      </c>
      <c r="F109" s="6">
        <f t="shared" si="79"/>
        <v>-615.11241360999998</v>
      </c>
      <c r="G109" s="6">
        <f t="shared" si="79"/>
        <v>1043.3471570500001</v>
      </c>
      <c r="H109" s="6">
        <f t="shared" si="82"/>
        <v>-1478.2259781699997</v>
      </c>
      <c r="I109" s="6">
        <f t="shared" si="82"/>
        <v>-897.62750216999996</v>
      </c>
      <c r="J109" s="6">
        <f t="shared" si="82"/>
        <v>-906.23824042999968</v>
      </c>
      <c r="K109" s="6">
        <f t="shared" si="82"/>
        <v>-339.09671533000011</v>
      </c>
      <c r="L109" s="6">
        <f t="shared" si="82"/>
        <v>664.73647975999995</v>
      </c>
      <c r="M109" s="6">
        <f t="shared" si="82"/>
        <v>-996.72479042999998</v>
      </c>
      <c r="N109" s="6">
        <f t="shared" si="82"/>
        <v>-432.10479323000004</v>
      </c>
      <c r="O109" s="6">
        <f t="shared" si="82"/>
        <v>-825.17254471000001</v>
      </c>
      <c r="P109" s="6">
        <f t="shared" si="82"/>
        <v>288.37006323999998</v>
      </c>
      <c r="Q109" s="6">
        <f t="shared" si="82"/>
        <v>-27.817515730000011</v>
      </c>
      <c r="R109" s="5">
        <v>96</v>
      </c>
    </row>
    <row r="110" spans="1:18" s="16" customFormat="1" ht="14.1" customHeight="1" x14ac:dyDescent="0.2">
      <c r="A110" s="4">
        <v>97</v>
      </c>
      <c r="B110" s="34" t="s">
        <v>20</v>
      </c>
      <c r="C110" s="6">
        <f t="shared" si="82"/>
        <v>4046.5033534199997</v>
      </c>
      <c r="D110" s="6">
        <f t="shared" si="79"/>
        <v>2360.9177256599996</v>
      </c>
      <c r="E110" s="6">
        <f t="shared" si="79"/>
        <v>366.37750238999996</v>
      </c>
      <c r="F110" s="6">
        <f t="shared" si="79"/>
        <v>108.50707935000001</v>
      </c>
      <c r="G110" s="6">
        <f t="shared" si="79"/>
        <v>1210.7010460199999</v>
      </c>
      <c r="H110" s="6">
        <f t="shared" si="82"/>
        <v>3266.8586309800003</v>
      </c>
      <c r="I110" s="6">
        <f t="shared" si="82"/>
        <v>1628.4703587799997</v>
      </c>
      <c r="J110" s="6">
        <f t="shared" si="82"/>
        <v>-108.74939760000001</v>
      </c>
      <c r="K110" s="6">
        <f t="shared" si="82"/>
        <v>149.51157935000001</v>
      </c>
      <c r="L110" s="6">
        <f t="shared" si="82"/>
        <v>1597.62609045</v>
      </c>
      <c r="M110" s="6">
        <f t="shared" si="82"/>
        <v>4607.37826769</v>
      </c>
      <c r="N110" s="6">
        <f t="shared" si="82"/>
        <v>2941.0607998599999</v>
      </c>
      <c r="O110" s="6">
        <f t="shared" si="82"/>
        <v>673.68025792999993</v>
      </c>
      <c r="P110" s="6">
        <f t="shared" si="82"/>
        <v>-556.31184688999997</v>
      </c>
      <c r="Q110" s="6">
        <f t="shared" si="82"/>
        <v>1548.9490567900002</v>
      </c>
      <c r="R110" s="5">
        <v>97</v>
      </c>
    </row>
    <row r="111" spans="1:18" s="16" customFormat="1" ht="14.1" customHeight="1" x14ac:dyDescent="0.2">
      <c r="A111" s="4">
        <v>98</v>
      </c>
      <c r="B111" s="34" t="s">
        <v>21</v>
      </c>
      <c r="C111" s="6">
        <f t="shared" si="82"/>
        <v>135.47381382999873</v>
      </c>
      <c r="D111" s="6">
        <f t="shared" si="79"/>
        <v>-1285.1078681900003</v>
      </c>
      <c r="E111" s="6">
        <f t="shared" si="79"/>
        <v>-61.831534160000103</v>
      </c>
      <c r="F111" s="6">
        <f t="shared" si="79"/>
        <v>2684.9181387599992</v>
      </c>
      <c r="G111" s="6">
        <f t="shared" si="79"/>
        <v>-1202.5049225799996</v>
      </c>
      <c r="H111" s="6">
        <f t="shared" si="82"/>
        <v>705.99810159000072</v>
      </c>
      <c r="I111" s="6">
        <f t="shared" si="82"/>
        <v>-1161.8612272</v>
      </c>
      <c r="J111" s="6">
        <f t="shared" si="82"/>
        <v>1119.7067721200003</v>
      </c>
      <c r="K111" s="6">
        <f t="shared" si="82"/>
        <v>1612.2325836500002</v>
      </c>
      <c r="L111" s="6">
        <f t="shared" si="82"/>
        <v>-864.08002697999962</v>
      </c>
      <c r="M111" s="6">
        <f t="shared" si="82"/>
        <v>-157.43669518999778</v>
      </c>
      <c r="N111" s="6">
        <f t="shared" si="82"/>
        <v>-447.21371094999893</v>
      </c>
      <c r="O111" s="6">
        <f t="shared" si="82"/>
        <v>1743.8320600900008</v>
      </c>
      <c r="P111" s="6">
        <f t="shared" si="82"/>
        <v>477.21837508000016</v>
      </c>
      <c r="Q111" s="6">
        <f t="shared" si="82"/>
        <v>-1931.2734194099999</v>
      </c>
      <c r="R111" s="5">
        <v>98</v>
      </c>
    </row>
    <row r="112" spans="1:18" s="16" customFormat="1" ht="15" customHeight="1" x14ac:dyDescent="0.2">
      <c r="A112" s="4">
        <v>99</v>
      </c>
      <c r="B112" s="34" t="s">
        <v>32</v>
      </c>
      <c r="C112" s="33">
        <f>SUM(C113+C114+C115+C116+C117+C118)</f>
        <v>8.8641604100000002</v>
      </c>
      <c r="D112" s="33">
        <f t="shared" ref="D112:G112" si="83">SUM(D113+D114+D115+D116+D117+D118)</f>
        <v>2.0503285</v>
      </c>
      <c r="E112" s="33">
        <f t="shared" si="83"/>
        <v>2.4658000000000002</v>
      </c>
      <c r="F112" s="33">
        <f t="shared" si="83"/>
        <v>2.33345</v>
      </c>
      <c r="G112" s="33">
        <f t="shared" si="83"/>
        <v>2.01458191</v>
      </c>
      <c r="H112" s="33">
        <f>SUM(H113+H114+H115+H116+H117+H118)</f>
        <v>9.1661486500000002</v>
      </c>
      <c r="I112" s="33">
        <f t="shared" ref="I112:L112" si="84">SUM(I113+I114+I115+I116+I117+I118)</f>
        <v>2.2160400999999998</v>
      </c>
      <c r="J112" s="33">
        <f t="shared" si="84"/>
        <v>2.5151159999999999</v>
      </c>
      <c r="K112" s="33">
        <f t="shared" si="84"/>
        <v>2.3801190000000001</v>
      </c>
      <c r="L112" s="33">
        <f t="shared" si="84"/>
        <v>2.0548735499999999</v>
      </c>
      <c r="M112" s="33">
        <f>SUM(M113+M114+M115+M116+M117+M118)</f>
        <v>2.6469553000000001</v>
      </c>
      <c r="N112" s="33">
        <f t="shared" ref="N112:Q112" si="85">SUM(N113+N114+N115+N116+N117+N118)</f>
        <v>0.88641603999999996</v>
      </c>
      <c r="O112" s="33">
        <f t="shared" si="85"/>
        <v>0.75453479999999995</v>
      </c>
      <c r="P112" s="33">
        <f t="shared" si="85"/>
        <v>0.59502975000000002</v>
      </c>
      <c r="Q112" s="33">
        <f t="shared" si="85"/>
        <v>0.41097471000000002</v>
      </c>
      <c r="R112" s="5">
        <v>99</v>
      </c>
    </row>
    <row r="113" spans="1:18" s="16" customFormat="1" ht="14.1" customHeight="1" x14ac:dyDescent="0.2">
      <c r="A113" s="4">
        <v>100</v>
      </c>
      <c r="B113" s="35" t="s">
        <v>16</v>
      </c>
      <c r="C113" s="6">
        <f t="shared" ref="C113:C118" si="86">D113+E113+F113+G113</f>
        <v>0</v>
      </c>
      <c r="D113" s="6">
        <v>0</v>
      </c>
      <c r="E113" s="6">
        <v>0</v>
      </c>
      <c r="F113" s="6">
        <v>0</v>
      </c>
      <c r="G113" s="6">
        <v>0</v>
      </c>
      <c r="H113" s="6">
        <f t="shared" ref="H113:H118" si="87">I113+J113+K113+L113</f>
        <v>0</v>
      </c>
      <c r="I113" s="6">
        <v>0</v>
      </c>
      <c r="J113" s="6">
        <v>0</v>
      </c>
      <c r="K113" s="6">
        <v>0</v>
      </c>
      <c r="L113" s="6">
        <v>0</v>
      </c>
      <c r="M113" s="6">
        <f t="shared" ref="M113:M118" si="88">N113+O113+P113+Q113</f>
        <v>0</v>
      </c>
      <c r="N113" s="6">
        <v>0</v>
      </c>
      <c r="O113" s="6">
        <v>0</v>
      </c>
      <c r="P113" s="6">
        <v>0</v>
      </c>
      <c r="Q113" s="6">
        <v>0</v>
      </c>
      <c r="R113" s="5">
        <v>100</v>
      </c>
    </row>
    <row r="114" spans="1:18" s="16" customFormat="1" ht="14.1" customHeight="1" x14ac:dyDescent="0.2">
      <c r="A114" s="4">
        <v>101</v>
      </c>
      <c r="B114" s="35" t="s">
        <v>17</v>
      </c>
      <c r="C114" s="6">
        <f t="shared" si="86"/>
        <v>0</v>
      </c>
      <c r="D114" s="6">
        <v>0</v>
      </c>
      <c r="E114" s="6">
        <v>0</v>
      </c>
      <c r="F114" s="6">
        <v>0</v>
      </c>
      <c r="G114" s="6">
        <v>0</v>
      </c>
      <c r="H114" s="6">
        <f t="shared" si="87"/>
        <v>0</v>
      </c>
      <c r="I114" s="6">
        <v>0</v>
      </c>
      <c r="J114" s="6">
        <v>0</v>
      </c>
      <c r="K114" s="6">
        <v>0</v>
      </c>
      <c r="L114" s="6">
        <v>0</v>
      </c>
      <c r="M114" s="6">
        <f t="shared" si="88"/>
        <v>0</v>
      </c>
      <c r="N114" s="6">
        <v>0</v>
      </c>
      <c r="O114" s="6">
        <v>0</v>
      </c>
      <c r="P114" s="6">
        <v>0</v>
      </c>
      <c r="Q114" s="6">
        <v>0</v>
      </c>
      <c r="R114" s="5">
        <v>101</v>
      </c>
    </row>
    <row r="115" spans="1:18" s="16" customFormat="1" ht="14.1" customHeight="1" x14ac:dyDescent="0.2">
      <c r="A115" s="4">
        <v>102</v>
      </c>
      <c r="B115" s="35" t="s">
        <v>18</v>
      </c>
      <c r="C115" s="6">
        <f t="shared" si="86"/>
        <v>0</v>
      </c>
      <c r="D115" s="6">
        <v>0</v>
      </c>
      <c r="E115" s="6">
        <v>0</v>
      </c>
      <c r="F115" s="6">
        <v>0</v>
      </c>
      <c r="G115" s="6">
        <v>0</v>
      </c>
      <c r="H115" s="6">
        <f t="shared" si="87"/>
        <v>0</v>
      </c>
      <c r="I115" s="6">
        <v>0</v>
      </c>
      <c r="J115" s="6">
        <v>0</v>
      </c>
      <c r="K115" s="6">
        <v>0</v>
      </c>
      <c r="L115" s="6">
        <v>0</v>
      </c>
      <c r="M115" s="6">
        <f t="shared" si="88"/>
        <v>0</v>
      </c>
      <c r="N115" s="6">
        <v>0</v>
      </c>
      <c r="O115" s="6">
        <v>0</v>
      </c>
      <c r="P115" s="6">
        <v>0</v>
      </c>
      <c r="Q115" s="6">
        <v>0</v>
      </c>
      <c r="R115" s="5">
        <v>102</v>
      </c>
    </row>
    <row r="116" spans="1:18" s="16" customFormat="1" ht="14.1" customHeight="1" x14ac:dyDescent="0.2">
      <c r="A116" s="4">
        <v>103</v>
      </c>
      <c r="B116" s="35" t="s">
        <v>19</v>
      </c>
      <c r="C116" s="6">
        <f t="shared" si="86"/>
        <v>0</v>
      </c>
      <c r="D116" s="6">
        <v>0</v>
      </c>
      <c r="E116" s="6">
        <v>0</v>
      </c>
      <c r="F116" s="6">
        <v>0</v>
      </c>
      <c r="G116" s="6">
        <v>0</v>
      </c>
      <c r="H116" s="6">
        <f t="shared" si="87"/>
        <v>0</v>
      </c>
      <c r="I116" s="6">
        <v>0</v>
      </c>
      <c r="J116" s="6">
        <v>0</v>
      </c>
      <c r="K116" s="6">
        <v>0</v>
      </c>
      <c r="L116" s="6">
        <v>0</v>
      </c>
      <c r="M116" s="6">
        <f t="shared" si="88"/>
        <v>0</v>
      </c>
      <c r="N116" s="6">
        <v>0</v>
      </c>
      <c r="O116" s="6">
        <v>0</v>
      </c>
      <c r="P116" s="6">
        <v>0</v>
      </c>
      <c r="Q116" s="6">
        <v>0</v>
      </c>
      <c r="R116" s="5">
        <v>103</v>
      </c>
    </row>
    <row r="117" spans="1:18" s="16" customFormat="1" ht="14.1" customHeight="1" x14ac:dyDescent="0.2">
      <c r="A117" s="4">
        <v>104</v>
      </c>
      <c r="B117" s="35" t="s">
        <v>20</v>
      </c>
      <c r="C117" s="6">
        <f t="shared" si="86"/>
        <v>0</v>
      </c>
      <c r="D117" s="6">
        <v>0</v>
      </c>
      <c r="E117" s="6">
        <v>0</v>
      </c>
      <c r="F117" s="6">
        <v>0</v>
      </c>
      <c r="G117" s="6">
        <v>0</v>
      </c>
      <c r="H117" s="6">
        <f t="shared" si="87"/>
        <v>0</v>
      </c>
      <c r="I117" s="7">
        <v>0</v>
      </c>
      <c r="J117" s="7">
        <v>0</v>
      </c>
      <c r="K117" s="7">
        <v>0</v>
      </c>
      <c r="L117" s="7">
        <v>0</v>
      </c>
      <c r="M117" s="6">
        <f t="shared" si="88"/>
        <v>0</v>
      </c>
      <c r="N117" s="7">
        <v>0</v>
      </c>
      <c r="O117" s="7">
        <v>0</v>
      </c>
      <c r="P117" s="7">
        <v>0</v>
      </c>
      <c r="Q117" s="7">
        <v>0</v>
      </c>
      <c r="R117" s="5">
        <v>104</v>
      </c>
    </row>
    <row r="118" spans="1:18" s="16" customFormat="1" ht="14.1" customHeight="1" x14ac:dyDescent="0.2">
      <c r="A118" s="4">
        <v>105</v>
      </c>
      <c r="B118" s="35" t="s">
        <v>21</v>
      </c>
      <c r="C118" s="6">
        <f t="shared" si="86"/>
        <v>8.8641604100000002</v>
      </c>
      <c r="D118" s="6">
        <v>2.0503285</v>
      </c>
      <c r="E118" s="6">
        <v>2.4658000000000002</v>
      </c>
      <c r="F118" s="6">
        <v>2.33345</v>
      </c>
      <c r="G118" s="6">
        <v>2.01458191</v>
      </c>
      <c r="H118" s="6">
        <f t="shared" si="87"/>
        <v>9.1661486500000002</v>
      </c>
      <c r="I118" s="7">
        <v>2.2160400999999998</v>
      </c>
      <c r="J118" s="7">
        <v>2.5151159999999999</v>
      </c>
      <c r="K118" s="7">
        <v>2.3801190000000001</v>
      </c>
      <c r="L118" s="7">
        <v>2.0548735499999999</v>
      </c>
      <c r="M118" s="6">
        <f t="shared" si="88"/>
        <v>2.6469553000000001</v>
      </c>
      <c r="N118" s="7">
        <v>0.88641603999999996</v>
      </c>
      <c r="O118" s="7">
        <v>0.75453479999999995</v>
      </c>
      <c r="P118" s="7">
        <v>0.59502975000000002</v>
      </c>
      <c r="Q118" s="7">
        <v>0.41097471000000002</v>
      </c>
      <c r="R118" s="5">
        <v>105</v>
      </c>
    </row>
    <row r="119" spans="1:18" s="16" customFormat="1" ht="15" customHeight="1" x14ac:dyDescent="0.2">
      <c r="A119" s="4">
        <v>106</v>
      </c>
      <c r="B119" s="34" t="s">
        <v>33</v>
      </c>
      <c r="C119" s="33">
        <f>SUM(C120+C121+C122+C123+C124+C125)</f>
        <v>5002.5873919999985</v>
      </c>
      <c r="D119" s="33">
        <f t="shared" ref="D119:G119" si="89">SUM(D120+D121+D122+D123+D124+D125)</f>
        <v>515.24917284999924</v>
      </c>
      <c r="E119" s="33">
        <f t="shared" si="89"/>
        <v>740.02991705999978</v>
      </c>
      <c r="F119" s="33">
        <f t="shared" si="89"/>
        <v>3451.3476691599994</v>
      </c>
      <c r="G119" s="33">
        <f t="shared" si="89"/>
        <v>295.9606329300002</v>
      </c>
      <c r="H119" s="33">
        <f>SUM(H120+H121+H122+H123+H124+H125)</f>
        <v>2886.3914373200014</v>
      </c>
      <c r="I119" s="33">
        <f t="shared" ref="I119:L119" si="90">SUM(I120+I121+I122+I123+I124+I125)</f>
        <v>-1249.6197845100003</v>
      </c>
      <c r="J119" s="33">
        <f t="shared" si="90"/>
        <v>981.81549861000053</v>
      </c>
      <c r="K119" s="33">
        <f t="shared" si="90"/>
        <v>2056.8837926800002</v>
      </c>
      <c r="L119" s="33">
        <f t="shared" si="90"/>
        <v>1097.3119305399998</v>
      </c>
      <c r="M119" s="33">
        <f>SUM(M120+M121+M122+M123+M124+M125)</f>
        <v>2956.6232026214066</v>
      </c>
      <c r="N119" s="33">
        <f t="shared" ref="N119:Q119" si="91">SUM(N120+N121+N122+N123+N124+N125)</f>
        <v>2503.7835274000008</v>
      </c>
      <c r="O119" s="33">
        <f t="shared" si="91"/>
        <v>308.01045143000078</v>
      </c>
      <c r="P119" s="33">
        <f t="shared" si="91"/>
        <v>527.90321930000027</v>
      </c>
      <c r="Q119" s="33">
        <f t="shared" si="91"/>
        <v>-383.07399550859509</v>
      </c>
      <c r="R119" s="5">
        <v>106</v>
      </c>
    </row>
    <row r="120" spans="1:18" s="16" customFormat="1" ht="14.1" customHeight="1" x14ac:dyDescent="0.2">
      <c r="A120" s="4">
        <v>107</v>
      </c>
      <c r="B120" s="35" t="s">
        <v>16</v>
      </c>
      <c r="C120" s="6">
        <f t="shared" ref="C120:Q124" si="92">SUM(C127+C148+C155)</f>
        <v>-348.23725453999987</v>
      </c>
      <c r="D120" s="6">
        <f t="shared" si="92"/>
        <v>-386.99456449000002</v>
      </c>
      <c r="E120" s="6">
        <f t="shared" si="92"/>
        <v>-56.12370384999997</v>
      </c>
      <c r="F120" s="6">
        <f t="shared" si="92"/>
        <v>278.86971749999998</v>
      </c>
      <c r="G120" s="6">
        <f t="shared" si="92"/>
        <v>-183.9887037</v>
      </c>
      <c r="H120" s="6">
        <f t="shared" si="92"/>
        <v>437.54729624000004</v>
      </c>
      <c r="I120" s="6">
        <f t="shared" si="92"/>
        <v>-164.46113644000002</v>
      </c>
      <c r="J120" s="6">
        <f t="shared" si="92"/>
        <v>113.49699364999999</v>
      </c>
      <c r="K120" s="6">
        <f t="shared" si="92"/>
        <v>98.012398720000022</v>
      </c>
      <c r="L120" s="6">
        <f t="shared" si="92"/>
        <v>390.49904031</v>
      </c>
      <c r="M120" s="6">
        <f t="shared" si="92"/>
        <v>43.576352161404316</v>
      </c>
      <c r="N120" s="6">
        <f t="shared" si="92"/>
        <v>60.522760530000006</v>
      </c>
      <c r="O120" s="6">
        <f t="shared" si="92"/>
        <v>-136.99590090999993</v>
      </c>
      <c r="P120" s="6">
        <f t="shared" si="92"/>
        <v>63.596623779999987</v>
      </c>
      <c r="Q120" s="6">
        <f t="shared" si="92"/>
        <v>56.452868761404318</v>
      </c>
      <c r="R120" s="5">
        <v>107</v>
      </c>
    </row>
    <row r="121" spans="1:18" s="16" customFormat="1" ht="14.1" customHeight="1" x14ac:dyDescent="0.2">
      <c r="A121" s="4">
        <v>108</v>
      </c>
      <c r="B121" s="35" t="s">
        <v>17</v>
      </c>
      <c r="C121" s="6">
        <f t="shared" si="92"/>
        <v>1949.6397781599999</v>
      </c>
      <c r="D121" s="6">
        <f t="shared" si="92"/>
        <v>264.77654013</v>
      </c>
      <c r="E121" s="6">
        <f t="shared" si="92"/>
        <v>1199.47637599</v>
      </c>
      <c r="F121" s="6">
        <f t="shared" si="92"/>
        <v>1104.4828668500002</v>
      </c>
      <c r="G121" s="6">
        <f t="shared" si="92"/>
        <v>-619.09600481000018</v>
      </c>
      <c r="H121" s="6">
        <f t="shared" si="92"/>
        <v>-62.637048640000444</v>
      </c>
      <c r="I121" s="6">
        <f t="shared" si="92"/>
        <v>-398.59326916999987</v>
      </c>
      <c r="J121" s="6">
        <f t="shared" si="92"/>
        <v>610.28621173999989</v>
      </c>
      <c r="K121" s="6">
        <f t="shared" si="92"/>
        <v>345.68762786999991</v>
      </c>
      <c r="L121" s="6">
        <f t="shared" si="92"/>
        <v>-620.01761908000037</v>
      </c>
      <c r="M121" s="6">
        <f t="shared" si="92"/>
        <v>-290.38646590999997</v>
      </c>
      <c r="N121" s="6">
        <f t="shared" si="92"/>
        <v>385.48838311999981</v>
      </c>
      <c r="O121" s="6">
        <f t="shared" si="92"/>
        <v>-1246.51654328</v>
      </c>
      <c r="P121" s="6">
        <f t="shared" si="92"/>
        <v>514.30832935000012</v>
      </c>
      <c r="Q121" s="6">
        <f t="shared" si="92"/>
        <v>56.333364900000106</v>
      </c>
      <c r="R121" s="5">
        <v>108</v>
      </c>
    </row>
    <row r="122" spans="1:18" s="16" customFormat="1" ht="14.1" customHeight="1" x14ac:dyDescent="0.2">
      <c r="A122" s="4">
        <v>109</v>
      </c>
      <c r="B122" s="35" t="s">
        <v>18</v>
      </c>
      <c r="C122" s="6">
        <f t="shared" si="92"/>
        <v>-43.460871809999958</v>
      </c>
      <c r="D122" s="6">
        <f t="shared" si="92"/>
        <v>129.48442528999999</v>
      </c>
      <c r="E122" s="6">
        <f t="shared" si="92"/>
        <v>-114.47767027000002</v>
      </c>
      <c r="F122" s="6">
        <f t="shared" si="92"/>
        <v>-107.98426968999999</v>
      </c>
      <c r="G122" s="6">
        <f t="shared" si="92"/>
        <v>49.516642860000054</v>
      </c>
      <c r="H122" s="6">
        <f t="shared" si="92"/>
        <v>26.01658397000017</v>
      </c>
      <c r="I122" s="6">
        <f t="shared" si="92"/>
        <v>-253.33096820999998</v>
      </c>
      <c r="J122" s="6">
        <f t="shared" si="92"/>
        <v>155.82827512999998</v>
      </c>
      <c r="K122" s="6">
        <f t="shared" si="92"/>
        <v>192.91643742000008</v>
      </c>
      <c r="L122" s="6">
        <f t="shared" si="92"/>
        <v>-69.397160369999995</v>
      </c>
      <c r="M122" s="6">
        <f t="shared" si="92"/>
        <v>-247.13651040000019</v>
      </c>
      <c r="N122" s="6">
        <f t="shared" si="92"/>
        <v>-3.0834958899999947</v>
      </c>
      <c r="O122" s="6">
        <f t="shared" si="92"/>
        <v>99.937657109999918</v>
      </c>
      <c r="P122" s="6">
        <f t="shared" si="92"/>
        <v>-258.68329550999999</v>
      </c>
      <c r="Q122" s="6">
        <f t="shared" si="92"/>
        <v>-85.307376110000064</v>
      </c>
      <c r="R122" s="5">
        <v>109</v>
      </c>
    </row>
    <row r="123" spans="1:18" s="16" customFormat="1" ht="14.1" customHeight="1" x14ac:dyDescent="0.2">
      <c r="A123" s="4">
        <v>110</v>
      </c>
      <c r="B123" s="35" t="s">
        <v>19</v>
      </c>
      <c r="C123" s="6">
        <f t="shared" si="92"/>
        <v>-728.46726664999983</v>
      </c>
      <c r="D123" s="6">
        <f t="shared" si="92"/>
        <v>-565.77675705000001</v>
      </c>
      <c r="E123" s="6">
        <f t="shared" si="92"/>
        <v>-590.92525303999992</v>
      </c>
      <c r="F123" s="6">
        <f t="shared" si="92"/>
        <v>-615.11241360999998</v>
      </c>
      <c r="G123" s="6">
        <f t="shared" si="92"/>
        <v>1043.3471570500001</v>
      </c>
      <c r="H123" s="6">
        <f t="shared" si="92"/>
        <v>-1478.2259781699997</v>
      </c>
      <c r="I123" s="6">
        <f t="shared" si="92"/>
        <v>-897.62750216999996</v>
      </c>
      <c r="J123" s="6">
        <f t="shared" si="92"/>
        <v>-906.23824042999968</v>
      </c>
      <c r="K123" s="6">
        <f t="shared" si="92"/>
        <v>-339.09671533000011</v>
      </c>
      <c r="L123" s="6">
        <f t="shared" si="92"/>
        <v>664.73647975999995</v>
      </c>
      <c r="M123" s="6">
        <f t="shared" si="92"/>
        <v>-996.72479042999998</v>
      </c>
      <c r="N123" s="6">
        <f t="shared" si="92"/>
        <v>-432.10479323000004</v>
      </c>
      <c r="O123" s="6">
        <f t="shared" si="92"/>
        <v>-825.17254471000001</v>
      </c>
      <c r="P123" s="6">
        <f t="shared" si="92"/>
        <v>288.37006323999998</v>
      </c>
      <c r="Q123" s="6">
        <f t="shared" si="92"/>
        <v>-27.817515730000011</v>
      </c>
      <c r="R123" s="5">
        <v>110</v>
      </c>
    </row>
    <row r="124" spans="1:18" s="16" customFormat="1" ht="14.1" customHeight="1" x14ac:dyDescent="0.2">
      <c r="A124" s="4">
        <v>111</v>
      </c>
      <c r="B124" s="35" t="s">
        <v>20</v>
      </c>
      <c r="C124" s="6">
        <f t="shared" si="92"/>
        <v>4046.5033534199997</v>
      </c>
      <c r="D124" s="6">
        <f t="shared" si="92"/>
        <v>2360.9177256599996</v>
      </c>
      <c r="E124" s="6">
        <f t="shared" si="92"/>
        <v>366.37750238999996</v>
      </c>
      <c r="F124" s="6">
        <f t="shared" si="92"/>
        <v>108.50707935000001</v>
      </c>
      <c r="G124" s="6">
        <f t="shared" si="92"/>
        <v>1210.7010460199999</v>
      </c>
      <c r="H124" s="6">
        <f t="shared" si="92"/>
        <v>3266.8586309800003</v>
      </c>
      <c r="I124" s="6">
        <f t="shared" si="92"/>
        <v>1628.4703587799997</v>
      </c>
      <c r="J124" s="6">
        <f t="shared" si="92"/>
        <v>-108.74939760000001</v>
      </c>
      <c r="K124" s="6">
        <f t="shared" si="92"/>
        <v>149.51157935000001</v>
      </c>
      <c r="L124" s="6">
        <f t="shared" si="92"/>
        <v>1597.62609045</v>
      </c>
      <c r="M124" s="6">
        <f t="shared" si="92"/>
        <v>4607.37826769</v>
      </c>
      <c r="N124" s="6">
        <f t="shared" si="92"/>
        <v>2941.0607998599999</v>
      </c>
      <c r="O124" s="6">
        <f t="shared" si="92"/>
        <v>673.68025792999993</v>
      </c>
      <c r="P124" s="6">
        <f t="shared" si="92"/>
        <v>-556.31184688999997</v>
      </c>
      <c r="Q124" s="6">
        <f t="shared" si="92"/>
        <v>1548.9490567900002</v>
      </c>
      <c r="R124" s="5">
        <v>111</v>
      </c>
    </row>
    <row r="125" spans="1:18" s="16" customFormat="1" ht="14.1" customHeight="1" x14ac:dyDescent="0.2">
      <c r="A125" s="4">
        <v>112</v>
      </c>
      <c r="B125" s="35" t="s">
        <v>21</v>
      </c>
      <c r="C125" s="6">
        <f t="shared" ref="C125:Q125" si="93">SUM(C132+C153+C160+C161)</f>
        <v>126.60965341999872</v>
      </c>
      <c r="D125" s="6">
        <f t="shared" si="93"/>
        <v>-1287.1581966900003</v>
      </c>
      <c r="E125" s="6">
        <f t="shared" si="93"/>
        <v>-64.297334160000105</v>
      </c>
      <c r="F125" s="6">
        <f t="shared" si="93"/>
        <v>2682.5846887599992</v>
      </c>
      <c r="G125" s="6">
        <f t="shared" si="93"/>
        <v>-1204.5195044899997</v>
      </c>
      <c r="H125" s="6">
        <f t="shared" si="93"/>
        <v>696.83195294000075</v>
      </c>
      <c r="I125" s="6">
        <f t="shared" si="93"/>
        <v>-1164.0772673000001</v>
      </c>
      <c r="J125" s="6">
        <f t="shared" si="93"/>
        <v>1117.1916561200003</v>
      </c>
      <c r="K125" s="6">
        <f t="shared" si="93"/>
        <v>1609.8524646500002</v>
      </c>
      <c r="L125" s="6">
        <f t="shared" si="93"/>
        <v>-866.13490052999964</v>
      </c>
      <c r="M125" s="6">
        <f t="shared" si="93"/>
        <v>-160.08365048999778</v>
      </c>
      <c r="N125" s="6">
        <f t="shared" si="93"/>
        <v>-448.1001269899989</v>
      </c>
      <c r="O125" s="6">
        <f t="shared" si="93"/>
        <v>1743.0775252900007</v>
      </c>
      <c r="P125" s="6">
        <f t="shared" si="93"/>
        <v>476.62334533000018</v>
      </c>
      <c r="Q125" s="6">
        <f t="shared" si="93"/>
        <v>-1931.6843941199998</v>
      </c>
      <c r="R125" s="5">
        <v>112</v>
      </c>
    </row>
    <row r="126" spans="1:18" s="16" customFormat="1" ht="14.1" customHeight="1" x14ac:dyDescent="0.2">
      <c r="A126" s="4">
        <v>113</v>
      </c>
      <c r="B126" s="36" t="s">
        <v>34</v>
      </c>
      <c r="C126" s="8">
        <f>SUM(C127+C128+C129+C130+C131+C132)</f>
        <v>2279.0182810199994</v>
      </c>
      <c r="D126" s="8">
        <f t="shared" ref="D126:G126" si="94">SUM(D127+D128+D129+D130+D131+D132)</f>
        <v>245.71158071000005</v>
      </c>
      <c r="E126" s="8">
        <f t="shared" si="94"/>
        <v>892.67292514999997</v>
      </c>
      <c r="F126" s="8">
        <f t="shared" si="94"/>
        <v>594.27085714999987</v>
      </c>
      <c r="G126" s="8">
        <f t="shared" si="94"/>
        <v>546.36291800999993</v>
      </c>
      <c r="H126" s="8">
        <f>SUM(H127+H128+H129+H130+H131+H132)</f>
        <v>1386.0485246999999</v>
      </c>
      <c r="I126" s="8">
        <f t="shared" ref="I126:L126" si="95">SUM(I127+I128+I129+I130+I131+I132)</f>
        <v>516.25767008000003</v>
      </c>
      <c r="J126" s="8">
        <f t="shared" si="95"/>
        <v>524.27805420000016</v>
      </c>
      <c r="K126" s="8">
        <f t="shared" si="95"/>
        <v>2.0003690099999858</v>
      </c>
      <c r="L126" s="8">
        <f t="shared" si="95"/>
        <v>343.51243140999964</v>
      </c>
      <c r="M126" s="8">
        <f>SUM(M127+M128+M129+M130+M131+M132)</f>
        <v>2375.8831912300002</v>
      </c>
      <c r="N126" s="8">
        <f t="shared" ref="N126:Q126" si="96">SUM(N127+N128+N129+N130+N131+N132)</f>
        <v>979.76560637000011</v>
      </c>
      <c r="O126" s="8">
        <f t="shared" si="96"/>
        <v>524.12951147000012</v>
      </c>
      <c r="P126" s="8">
        <f t="shared" si="96"/>
        <v>663.57563619000007</v>
      </c>
      <c r="Q126" s="8">
        <f t="shared" si="96"/>
        <v>208.4124372</v>
      </c>
      <c r="R126" s="5">
        <v>113</v>
      </c>
    </row>
    <row r="127" spans="1:18" s="16" customFormat="1" ht="12.95" customHeight="1" x14ac:dyDescent="0.2">
      <c r="A127" s="4">
        <v>114</v>
      </c>
      <c r="B127" s="37" t="s">
        <v>16</v>
      </c>
      <c r="C127" s="6">
        <f>SUM(C134+C141)</f>
        <v>380.65726736000005</v>
      </c>
      <c r="D127" s="6">
        <f t="shared" ref="D127:I132" si="97">SUM(D134+D141)</f>
        <v>144.59625625999999</v>
      </c>
      <c r="E127" s="6">
        <f t="shared" si="97"/>
        <v>330.37680072000001</v>
      </c>
      <c r="F127" s="6">
        <f t="shared" si="97"/>
        <v>105.57334745</v>
      </c>
      <c r="G127" s="6">
        <f t="shared" si="97"/>
        <v>-199.88913707</v>
      </c>
      <c r="H127" s="6">
        <f>SUM(H134+H141)</f>
        <v>351.42655982999997</v>
      </c>
      <c r="I127" s="6">
        <f t="shared" ref="I127:Q132" si="98">SUM(I134+I141)</f>
        <v>-46.568358970000013</v>
      </c>
      <c r="J127" s="6">
        <f t="shared" si="98"/>
        <v>164.38009391</v>
      </c>
      <c r="K127" s="6">
        <f t="shared" si="98"/>
        <v>184.59931785000001</v>
      </c>
      <c r="L127" s="6">
        <f t="shared" si="98"/>
        <v>49.015507039999996</v>
      </c>
      <c r="M127" s="6">
        <f>SUM(M134+M141)</f>
        <v>294.16800280999996</v>
      </c>
      <c r="N127" s="6">
        <f t="shared" ref="N127:Q131" si="99">SUM(N134+N141)</f>
        <v>46.45060213</v>
      </c>
      <c r="O127" s="6">
        <f t="shared" si="99"/>
        <v>124.51573272000002</v>
      </c>
      <c r="P127" s="6">
        <f t="shared" si="99"/>
        <v>103.72842487000001</v>
      </c>
      <c r="Q127" s="6">
        <f t="shared" si="99"/>
        <v>19.473243089999993</v>
      </c>
      <c r="R127" s="5">
        <v>114</v>
      </c>
    </row>
    <row r="128" spans="1:18" s="16" customFormat="1" ht="12.95" customHeight="1" x14ac:dyDescent="0.2">
      <c r="A128" s="4">
        <v>115</v>
      </c>
      <c r="B128" s="37" t="s">
        <v>17</v>
      </c>
      <c r="C128" s="6">
        <f>SUM(C135+C142)</f>
        <v>565.71702700000003</v>
      </c>
      <c r="D128" s="6">
        <f t="shared" si="97"/>
        <v>152.63972015000002</v>
      </c>
      <c r="E128" s="6">
        <f t="shared" si="97"/>
        <v>237.06578986</v>
      </c>
      <c r="F128" s="6">
        <f t="shared" si="97"/>
        <v>-23.399814579999997</v>
      </c>
      <c r="G128" s="6">
        <f t="shared" si="97"/>
        <v>199.41133156999999</v>
      </c>
      <c r="H128" s="6">
        <f>SUM(H135+H142)</f>
        <v>182.41974503999973</v>
      </c>
      <c r="I128" s="6">
        <f t="shared" si="98"/>
        <v>64.434555020000005</v>
      </c>
      <c r="J128" s="6">
        <f t="shared" si="98"/>
        <v>52.92822341000003</v>
      </c>
      <c r="K128" s="6">
        <f t="shared" si="98"/>
        <v>15.083507510000018</v>
      </c>
      <c r="L128" s="6">
        <f t="shared" si="98"/>
        <v>49.973459099999701</v>
      </c>
      <c r="M128" s="6">
        <f>SUM(M135+M142)</f>
        <v>248.19996953000003</v>
      </c>
      <c r="N128" s="6">
        <f t="shared" si="99"/>
        <v>86.181899980000011</v>
      </c>
      <c r="O128" s="6">
        <f t="shared" si="99"/>
        <v>134.82297269999998</v>
      </c>
      <c r="P128" s="6">
        <f t="shared" si="99"/>
        <v>273.31204840999999</v>
      </c>
      <c r="Q128" s="6">
        <f t="shared" si="99"/>
        <v>-246.11695155999999</v>
      </c>
      <c r="R128" s="5">
        <v>115</v>
      </c>
    </row>
    <row r="129" spans="1:18" s="16" customFormat="1" ht="12.95" customHeight="1" x14ac:dyDescent="0.2">
      <c r="A129" s="4">
        <v>116</v>
      </c>
      <c r="B129" s="37" t="s">
        <v>18</v>
      </c>
      <c r="C129" s="6">
        <f>SUM(C136+C143)</f>
        <v>-2.2400443300000061</v>
      </c>
      <c r="D129" s="6">
        <f t="shared" si="97"/>
        <v>57.65810742</v>
      </c>
      <c r="E129" s="6">
        <f t="shared" si="97"/>
        <v>34.085876669999998</v>
      </c>
      <c r="F129" s="6">
        <f t="shared" si="97"/>
        <v>-5.6669460000000003</v>
      </c>
      <c r="G129" s="6">
        <f t="shared" si="97"/>
        <v>-88.317082420000006</v>
      </c>
      <c r="H129" s="6">
        <f>SUM(H136+H143)</f>
        <v>-302.33552247999995</v>
      </c>
      <c r="I129" s="6">
        <f t="shared" si="98"/>
        <v>144.89285611</v>
      </c>
      <c r="J129" s="6">
        <f t="shared" si="98"/>
        <v>131.04782056999997</v>
      </c>
      <c r="K129" s="6">
        <f t="shared" si="98"/>
        <v>-657.67411074999995</v>
      </c>
      <c r="L129" s="6">
        <f t="shared" si="98"/>
        <v>79.397911589999993</v>
      </c>
      <c r="M129" s="6">
        <f>SUM(M136+M143)</f>
        <v>-23.937233309999996</v>
      </c>
      <c r="N129" s="6">
        <f t="shared" si="99"/>
        <v>190.47154310000002</v>
      </c>
      <c r="O129" s="6">
        <f t="shared" si="99"/>
        <v>-8.6988014100000015</v>
      </c>
      <c r="P129" s="6">
        <f t="shared" si="99"/>
        <v>-158.25437789</v>
      </c>
      <c r="Q129" s="6">
        <f t="shared" si="99"/>
        <v>-47.455597109999999</v>
      </c>
      <c r="R129" s="5">
        <v>116</v>
      </c>
    </row>
    <row r="130" spans="1:18" s="16" customFormat="1" ht="12.95" customHeight="1" x14ac:dyDescent="0.2">
      <c r="A130" s="4">
        <v>117</v>
      </c>
      <c r="B130" s="37" t="s">
        <v>19</v>
      </c>
      <c r="C130" s="6">
        <f>SUM(C137+C144)</f>
        <v>0</v>
      </c>
      <c r="D130" s="6">
        <f t="shared" si="97"/>
        <v>0</v>
      </c>
      <c r="E130" s="6">
        <f t="shared" si="97"/>
        <v>0</v>
      </c>
      <c r="F130" s="6">
        <f t="shared" si="97"/>
        <v>0</v>
      </c>
      <c r="G130" s="6">
        <f t="shared" si="97"/>
        <v>0</v>
      </c>
      <c r="H130" s="6">
        <f>SUM(H137+H144)</f>
        <v>0</v>
      </c>
      <c r="I130" s="6">
        <f t="shared" si="98"/>
        <v>0</v>
      </c>
      <c r="J130" s="6">
        <f t="shared" si="98"/>
        <v>0</v>
      </c>
      <c r="K130" s="6">
        <f t="shared" si="98"/>
        <v>0</v>
      </c>
      <c r="L130" s="6">
        <f t="shared" si="98"/>
        <v>0</v>
      </c>
      <c r="M130" s="6">
        <f>SUM(M137+M144)</f>
        <v>0</v>
      </c>
      <c r="N130" s="6">
        <f t="shared" si="99"/>
        <v>0</v>
      </c>
      <c r="O130" s="6">
        <f t="shared" si="99"/>
        <v>0</v>
      </c>
      <c r="P130" s="6">
        <f t="shared" si="99"/>
        <v>0</v>
      </c>
      <c r="Q130" s="6">
        <f t="shared" si="99"/>
        <v>0</v>
      </c>
      <c r="R130" s="5">
        <v>117</v>
      </c>
    </row>
    <row r="131" spans="1:18" s="16" customFormat="1" ht="12.95" customHeight="1" x14ac:dyDescent="0.2">
      <c r="A131" s="4">
        <v>118</v>
      </c>
      <c r="B131" s="37" t="s">
        <v>20</v>
      </c>
      <c r="C131" s="6">
        <f>SUM(C138+C145)</f>
        <v>0</v>
      </c>
      <c r="D131" s="6">
        <f t="shared" si="97"/>
        <v>0</v>
      </c>
      <c r="E131" s="6">
        <f t="shared" si="97"/>
        <v>0</v>
      </c>
      <c r="F131" s="6">
        <f t="shared" si="97"/>
        <v>0</v>
      </c>
      <c r="G131" s="6">
        <f t="shared" si="97"/>
        <v>0</v>
      </c>
      <c r="H131" s="6">
        <f>SUM(H138+H145)</f>
        <v>0</v>
      </c>
      <c r="I131" s="6">
        <f t="shared" si="98"/>
        <v>0</v>
      </c>
      <c r="J131" s="6">
        <f t="shared" si="98"/>
        <v>0</v>
      </c>
      <c r="K131" s="6">
        <f t="shared" si="98"/>
        <v>0</v>
      </c>
      <c r="L131" s="6">
        <f t="shared" si="98"/>
        <v>0</v>
      </c>
      <c r="M131" s="6">
        <f>SUM(M138+M145)</f>
        <v>0</v>
      </c>
      <c r="N131" s="6">
        <f t="shared" si="99"/>
        <v>0</v>
      </c>
      <c r="O131" s="6">
        <f t="shared" si="99"/>
        <v>0</v>
      </c>
      <c r="P131" s="6">
        <f t="shared" si="99"/>
        <v>0</v>
      </c>
      <c r="Q131" s="6">
        <f t="shared" si="99"/>
        <v>0</v>
      </c>
      <c r="R131" s="5">
        <v>118</v>
      </c>
    </row>
    <row r="132" spans="1:18" s="16" customFormat="1" ht="12.95" customHeight="1" x14ac:dyDescent="0.2">
      <c r="A132" s="4">
        <v>119</v>
      </c>
      <c r="B132" s="37" t="s">
        <v>21</v>
      </c>
      <c r="C132" s="6">
        <f t="shared" ref="C132:D132" si="100">SUM(C139+C146)</f>
        <v>1334.8840309899997</v>
      </c>
      <c r="D132" s="6">
        <f t="shared" si="100"/>
        <v>-109.18250312000001</v>
      </c>
      <c r="E132" s="6">
        <f t="shared" si="97"/>
        <v>291.14445790000002</v>
      </c>
      <c r="F132" s="6">
        <f t="shared" si="97"/>
        <v>517.76427027999989</v>
      </c>
      <c r="G132" s="6">
        <f t="shared" si="97"/>
        <v>635.15780592999999</v>
      </c>
      <c r="H132" s="6">
        <f t="shared" si="97"/>
        <v>1154.5377423100001</v>
      </c>
      <c r="I132" s="6">
        <f t="shared" si="97"/>
        <v>353.49861792000002</v>
      </c>
      <c r="J132" s="6">
        <f t="shared" si="98"/>
        <v>175.92191631000014</v>
      </c>
      <c r="K132" s="6">
        <f t="shared" si="98"/>
        <v>459.9916543999999</v>
      </c>
      <c r="L132" s="6">
        <f t="shared" si="98"/>
        <v>165.12555367999994</v>
      </c>
      <c r="M132" s="6">
        <f t="shared" si="98"/>
        <v>1857.4524522000002</v>
      </c>
      <c r="N132" s="6">
        <f t="shared" si="98"/>
        <v>656.66156116000002</v>
      </c>
      <c r="O132" s="6">
        <f t="shared" si="98"/>
        <v>273.48960746000006</v>
      </c>
      <c r="P132" s="6">
        <f t="shared" si="98"/>
        <v>444.7895408</v>
      </c>
      <c r="Q132" s="6">
        <f t="shared" si="98"/>
        <v>482.51174278000002</v>
      </c>
      <c r="R132" s="5">
        <v>119</v>
      </c>
    </row>
    <row r="133" spans="1:18" s="16" customFormat="1" ht="12.95" customHeight="1" x14ac:dyDescent="0.2">
      <c r="A133" s="4">
        <v>120</v>
      </c>
      <c r="B133" s="38" t="s">
        <v>35</v>
      </c>
      <c r="C133" s="8">
        <f>SUM(C134+C135+C136+C137+C138+C139)</f>
        <v>-34.401213330000004</v>
      </c>
      <c r="D133" s="8">
        <f t="shared" ref="D133:G133" si="101">SUM(D134+D135+D136+D137+D138+D139)</f>
        <v>72.49264070000001</v>
      </c>
      <c r="E133" s="8">
        <f t="shared" si="101"/>
        <v>16.435243229999998</v>
      </c>
      <c r="F133" s="8">
        <f t="shared" si="101"/>
        <v>-124.13686032</v>
      </c>
      <c r="G133" s="8">
        <f t="shared" si="101"/>
        <v>0.80776306000000009</v>
      </c>
      <c r="H133" s="8">
        <f>SUM(H134+H135+H136+H137+H138+H139)</f>
        <v>-810.9633009500003</v>
      </c>
      <c r="I133" s="8">
        <f t="shared" ref="I133:L133" si="102">SUM(I134+I135+I136+I137+I138+I139)</f>
        <v>-154.25892135000001</v>
      </c>
      <c r="J133" s="8">
        <f t="shared" si="102"/>
        <v>-52.767143060000002</v>
      </c>
      <c r="K133" s="8">
        <f t="shared" si="102"/>
        <v>-127.6265537</v>
      </c>
      <c r="L133" s="8">
        <f t="shared" si="102"/>
        <v>-476.31068284000031</v>
      </c>
      <c r="M133" s="8">
        <f>SUM(M134+M135+M136+M137+M138+M139)</f>
        <v>-456.74876796000001</v>
      </c>
      <c r="N133" s="8">
        <f t="shared" ref="N133:Q133" si="103">SUM(N134+N135+N136+N137+N138+N139)</f>
        <v>-103.21399818</v>
      </c>
      <c r="O133" s="8">
        <f t="shared" si="103"/>
        <v>-94.670386329999999</v>
      </c>
      <c r="P133" s="8">
        <f t="shared" si="103"/>
        <v>-52.042598840000004</v>
      </c>
      <c r="Q133" s="8">
        <f t="shared" si="103"/>
        <v>-206.82178460999998</v>
      </c>
      <c r="R133" s="5">
        <v>120</v>
      </c>
    </row>
    <row r="134" spans="1:18" s="16" customFormat="1" ht="12.95" customHeight="1" x14ac:dyDescent="0.2">
      <c r="A134" s="4">
        <v>121</v>
      </c>
      <c r="B134" s="39" t="s">
        <v>16</v>
      </c>
      <c r="C134" s="6">
        <f t="shared" ref="C134:C139" si="104">D134+E134+F134+G134</f>
        <v>35.362634000000007</v>
      </c>
      <c r="D134" s="6">
        <v>25.531338000000002</v>
      </c>
      <c r="E134" s="6">
        <v>3</v>
      </c>
      <c r="F134" s="6">
        <v>4.6306399999999996</v>
      </c>
      <c r="G134" s="6">
        <v>2.2006559999999999</v>
      </c>
      <c r="H134" s="6">
        <f t="shared" ref="H134:H139" si="105">I134+J134+K134+L134</f>
        <v>1.2001614</v>
      </c>
      <c r="I134" s="6">
        <v>0.90005049999999998</v>
      </c>
      <c r="J134" s="6">
        <v>-0.40005049999999998</v>
      </c>
      <c r="K134" s="6">
        <v>0.6</v>
      </c>
      <c r="L134" s="6">
        <v>0.1001614</v>
      </c>
      <c r="M134" s="6">
        <f t="shared" ref="M134:M139" si="106">N134+O134+P134+Q134</f>
        <v>-5.0000000000000001E-3</v>
      </c>
      <c r="N134" s="6">
        <v>-5.0000000000000001E-3</v>
      </c>
      <c r="O134" s="6">
        <v>0</v>
      </c>
      <c r="P134" s="6">
        <v>0.01</v>
      </c>
      <c r="Q134" s="6">
        <v>-0.01</v>
      </c>
      <c r="R134" s="5">
        <v>121</v>
      </c>
    </row>
    <row r="135" spans="1:18" s="16" customFormat="1" ht="12.95" customHeight="1" x14ac:dyDescent="0.2">
      <c r="A135" s="4">
        <v>122</v>
      </c>
      <c r="B135" s="39" t="s">
        <v>17</v>
      </c>
      <c r="C135" s="6">
        <f t="shared" si="104"/>
        <v>-104.8778721</v>
      </c>
      <c r="D135" s="6">
        <v>-4.8307953899999996</v>
      </c>
      <c r="E135" s="6">
        <v>19.227842729999999</v>
      </c>
      <c r="F135" s="6">
        <v>-122.20030362</v>
      </c>
      <c r="G135" s="6">
        <v>2.92538418</v>
      </c>
      <c r="H135" s="6">
        <f t="shared" si="105"/>
        <v>-499.06757330000028</v>
      </c>
      <c r="I135" s="7">
        <v>-143.71604334</v>
      </c>
      <c r="J135" s="7">
        <v>-90.563911739999995</v>
      </c>
      <c r="K135" s="7">
        <v>-127.12699250999999</v>
      </c>
      <c r="L135" s="7">
        <v>-137.66062571000029</v>
      </c>
      <c r="M135" s="6">
        <f t="shared" si="106"/>
        <v>-456.48085416999999</v>
      </c>
      <c r="N135" s="7">
        <v>-101.72264348</v>
      </c>
      <c r="O135" s="7">
        <v>-97.829570669999995</v>
      </c>
      <c r="P135" s="7">
        <v>-50.537183429999999</v>
      </c>
      <c r="Q135" s="7">
        <v>-206.39145658999999</v>
      </c>
      <c r="R135" s="5">
        <v>122</v>
      </c>
    </row>
    <row r="136" spans="1:18" s="16" customFormat="1" ht="12.95" customHeight="1" x14ac:dyDescent="0.2">
      <c r="A136" s="4">
        <v>123</v>
      </c>
      <c r="B136" s="39" t="s">
        <v>18</v>
      </c>
      <c r="C136" s="6">
        <f t="shared" si="104"/>
        <v>-5.7135453600000004</v>
      </c>
      <c r="D136" s="6">
        <v>10.96452796</v>
      </c>
      <c r="E136" s="6">
        <v>-5.7925994999999997</v>
      </c>
      <c r="F136" s="6">
        <v>-6.5671967000000002</v>
      </c>
      <c r="G136" s="6">
        <v>-4.3182771200000003</v>
      </c>
      <c r="H136" s="6">
        <f t="shared" si="105"/>
        <v>14.469496950000002</v>
      </c>
      <c r="I136" s="7">
        <v>-9.7182445099999999</v>
      </c>
      <c r="J136" s="7">
        <v>38.196819179999999</v>
      </c>
      <c r="K136" s="7">
        <v>-1.09956119</v>
      </c>
      <c r="L136" s="7">
        <v>-12.909516529999999</v>
      </c>
      <c r="M136" s="6">
        <f t="shared" si="106"/>
        <v>-0.26291378999999993</v>
      </c>
      <c r="N136" s="7">
        <v>-1.4863546999999999</v>
      </c>
      <c r="O136" s="7">
        <v>3.1591843399999999</v>
      </c>
      <c r="P136" s="7">
        <v>-1.5154154099999999</v>
      </c>
      <c r="Q136" s="7">
        <v>-0.42032802000000002</v>
      </c>
      <c r="R136" s="5">
        <v>123</v>
      </c>
    </row>
    <row r="137" spans="1:18" s="16" customFormat="1" ht="12.95" customHeight="1" x14ac:dyDescent="0.2">
      <c r="A137" s="4">
        <v>124</v>
      </c>
      <c r="B137" s="39" t="s">
        <v>19</v>
      </c>
      <c r="C137" s="6">
        <f t="shared" si="104"/>
        <v>0</v>
      </c>
      <c r="D137" s="6">
        <v>0</v>
      </c>
      <c r="E137" s="6">
        <v>0</v>
      </c>
      <c r="F137" s="6">
        <v>0</v>
      </c>
      <c r="G137" s="6">
        <v>0</v>
      </c>
      <c r="H137" s="6">
        <f t="shared" si="105"/>
        <v>0</v>
      </c>
      <c r="I137" s="6">
        <v>0</v>
      </c>
      <c r="J137" s="6">
        <v>0</v>
      </c>
      <c r="K137" s="6">
        <v>0</v>
      </c>
      <c r="L137" s="6">
        <v>0</v>
      </c>
      <c r="M137" s="6">
        <f t="shared" si="106"/>
        <v>0</v>
      </c>
      <c r="N137" s="6">
        <v>0</v>
      </c>
      <c r="O137" s="6">
        <v>0</v>
      </c>
      <c r="P137" s="6">
        <v>0</v>
      </c>
      <c r="Q137" s="6">
        <v>0</v>
      </c>
      <c r="R137" s="5">
        <v>124</v>
      </c>
    </row>
    <row r="138" spans="1:18" s="16" customFormat="1" ht="12.95" customHeight="1" x14ac:dyDescent="0.2">
      <c r="A138" s="4">
        <v>125</v>
      </c>
      <c r="B138" s="39" t="s">
        <v>20</v>
      </c>
      <c r="C138" s="6">
        <f t="shared" si="104"/>
        <v>0</v>
      </c>
      <c r="D138" s="6">
        <v>0</v>
      </c>
      <c r="E138" s="6">
        <v>0</v>
      </c>
      <c r="F138" s="6">
        <v>0</v>
      </c>
      <c r="G138" s="6">
        <v>0</v>
      </c>
      <c r="H138" s="6">
        <f t="shared" si="105"/>
        <v>0</v>
      </c>
      <c r="I138" s="6">
        <v>0</v>
      </c>
      <c r="J138" s="6">
        <v>0</v>
      </c>
      <c r="K138" s="6">
        <v>0</v>
      </c>
      <c r="L138" s="6">
        <v>0</v>
      </c>
      <c r="M138" s="6">
        <f t="shared" si="106"/>
        <v>0</v>
      </c>
      <c r="N138" s="6">
        <v>0</v>
      </c>
      <c r="O138" s="6">
        <v>0</v>
      </c>
      <c r="P138" s="6">
        <v>0</v>
      </c>
      <c r="Q138" s="6">
        <v>0</v>
      </c>
      <c r="R138" s="5">
        <v>125</v>
      </c>
    </row>
    <row r="139" spans="1:18" s="16" customFormat="1" ht="12.95" customHeight="1" x14ac:dyDescent="0.2">
      <c r="A139" s="4">
        <v>126</v>
      </c>
      <c r="B139" s="39" t="s">
        <v>21</v>
      </c>
      <c r="C139" s="6">
        <f t="shared" si="104"/>
        <v>40.827570129999998</v>
      </c>
      <c r="D139" s="6">
        <v>40.827570129999998</v>
      </c>
      <c r="E139" s="6">
        <v>0</v>
      </c>
      <c r="F139" s="6">
        <v>0</v>
      </c>
      <c r="G139" s="6">
        <v>0</v>
      </c>
      <c r="H139" s="6">
        <f t="shared" si="105"/>
        <v>-327.56538600000005</v>
      </c>
      <c r="I139" s="7">
        <v>-1.7246840000000001</v>
      </c>
      <c r="J139" s="7">
        <v>0</v>
      </c>
      <c r="K139" s="7">
        <v>0</v>
      </c>
      <c r="L139" s="7">
        <v>-325.84070200000002</v>
      </c>
      <c r="M139" s="6">
        <f t="shared" si="106"/>
        <v>0</v>
      </c>
      <c r="N139" s="7">
        <v>0</v>
      </c>
      <c r="O139" s="7">
        <v>0</v>
      </c>
      <c r="P139" s="7">
        <v>0</v>
      </c>
      <c r="Q139" s="7">
        <v>0</v>
      </c>
      <c r="R139" s="5">
        <v>126</v>
      </c>
    </row>
    <row r="140" spans="1:18" s="16" customFormat="1" ht="12.95" customHeight="1" x14ac:dyDescent="0.2">
      <c r="A140" s="4">
        <v>127</v>
      </c>
      <c r="B140" s="38" t="s">
        <v>36</v>
      </c>
      <c r="C140" s="8">
        <f>SUM(C141+C142+C143+C144+C145+C146)</f>
        <v>2313.4194943499997</v>
      </c>
      <c r="D140" s="8">
        <f t="shared" ref="D140:G140" si="107">SUM(D141+D142+D143+D144+D145+D146)</f>
        <v>173.21894001000004</v>
      </c>
      <c r="E140" s="8">
        <f t="shared" si="107"/>
        <v>876.23768192</v>
      </c>
      <c r="F140" s="8">
        <f t="shared" si="107"/>
        <v>718.40771746999985</v>
      </c>
      <c r="G140" s="8">
        <f t="shared" si="107"/>
        <v>545.55515494999997</v>
      </c>
      <c r="H140" s="8">
        <f>SUM(H141+H142+H143+H144+H145+H146)</f>
        <v>2197.01182565</v>
      </c>
      <c r="I140" s="8">
        <f t="shared" ref="I140:L140" si="108">SUM(I141+I142+I143+I144+I145+I146)</f>
        <v>670.51659143000006</v>
      </c>
      <c r="J140" s="8">
        <f t="shared" si="108"/>
        <v>577.04519726000012</v>
      </c>
      <c r="K140" s="8">
        <f t="shared" si="108"/>
        <v>129.62692271000003</v>
      </c>
      <c r="L140" s="8">
        <f t="shared" si="108"/>
        <v>819.82311424999989</v>
      </c>
      <c r="M140" s="8">
        <f>SUM(M141+M142+M143+M144+M145+M146)</f>
        <v>2832.6319591900001</v>
      </c>
      <c r="N140" s="8">
        <f t="shared" ref="N140:Q140" si="109">SUM(N141+N142+N143+N144+N145+N146)</f>
        <v>1082.97960455</v>
      </c>
      <c r="O140" s="8">
        <f t="shared" si="109"/>
        <v>618.79989780000005</v>
      </c>
      <c r="P140" s="8">
        <f t="shared" si="109"/>
        <v>715.61823503000005</v>
      </c>
      <c r="Q140" s="8">
        <f t="shared" si="109"/>
        <v>415.23422181000001</v>
      </c>
      <c r="R140" s="5">
        <v>127</v>
      </c>
    </row>
    <row r="141" spans="1:18" s="16" customFormat="1" ht="12.95" customHeight="1" x14ac:dyDescent="0.2">
      <c r="A141" s="4">
        <v>128</v>
      </c>
      <c r="B141" s="39" t="s">
        <v>16</v>
      </c>
      <c r="C141" s="6">
        <f t="shared" ref="C141:C146" si="110">D141+E141+F141+G141</f>
        <v>345.29463336000003</v>
      </c>
      <c r="D141" s="6">
        <v>119.06491826</v>
      </c>
      <c r="E141" s="6">
        <v>327.37680072000001</v>
      </c>
      <c r="F141" s="6">
        <v>100.94270745</v>
      </c>
      <c r="G141" s="6">
        <v>-202.08979307000001</v>
      </c>
      <c r="H141" s="6">
        <f t="shared" ref="H141:H146" si="111">I141+J141+K141+L141</f>
        <v>350.22639842999996</v>
      </c>
      <c r="I141" s="7">
        <v>-47.468409470000012</v>
      </c>
      <c r="J141" s="7">
        <v>164.78014440999999</v>
      </c>
      <c r="K141" s="7">
        <v>183.99931785000001</v>
      </c>
      <c r="L141" s="7">
        <v>48.915345639999998</v>
      </c>
      <c r="M141" s="6">
        <f t="shared" ref="M141:M146" si="112">N141+O141+P141+Q141</f>
        <v>294.17300280999996</v>
      </c>
      <c r="N141" s="7">
        <v>46.455602130000003</v>
      </c>
      <c r="O141" s="7">
        <v>124.51573272000002</v>
      </c>
      <c r="P141" s="7">
        <v>103.71842487000001</v>
      </c>
      <c r="Q141" s="7">
        <v>19.483243089999995</v>
      </c>
      <c r="R141" s="5">
        <v>128</v>
      </c>
    </row>
    <row r="142" spans="1:18" s="16" customFormat="1" ht="12.95" customHeight="1" x14ac:dyDescent="0.2">
      <c r="A142" s="4">
        <v>129</v>
      </c>
      <c r="B142" s="39" t="s">
        <v>17</v>
      </c>
      <c r="C142" s="6">
        <f t="shared" si="110"/>
        <v>670.59489910000002</v>
      </c>
      <c r="D142" s="6">
        <v>157.47051554000001</v>
      </c>
      <c r="E142" s="6">
        <v>217.83794713</v>
      </c>
      <c r="F142" s="6">
        <v>98.800489040000002</v>
      </c>
      <c r="G142" s="6">
        <v>196.48594738999998</v>
      </c>
      <c r="H142" s="6">
        <f t="shared" si="111"/>
        <v>681.48731834</v>
      </c>
      <c r="I142" s="7">
        <v>208.15059836</v>
      </c>
      <c r="J142" s="7">
        <v>143.49213515000002</v>
      </c>
      <c r="K142" s="7">
        <v>142.21050002000001</v>
      </c>
      <c r="L142" s="7">
        <v>187.63408480999999</v>
      </c>
      <c r="M142" s="6">
        <f t="shared" si="112"/>
        <v>704.68082370000002</v>
      </c>
      <c r="N142" s="7">
        <v>187.90454346000001</v>
      </c>
      <c r="O142" s="7">
        <v>232.65254336999999</v>
      </c>
      <c r="P142" s="7">
        <v>323.84923184000002</v>
      </c>
      <c r="Q142" s="7">
        <v>-39.72549497</v>
      </c>
      <c r="R142" s="5">
        <v>129</v>
      </c>
    </row>
    <row r="143" spans="1:18" s="16" customFormat="1" ht="12.95" customHeight="1" x14ac:dyDescent="0.2">
      <c r="A143" s="4">
        <v>130</v>
      </c>
      <c r="B143" s="39" t="s">
        <v>18</v>
      </c>
      <c r="C143" s="6">
        <f t="shared" si="110"/>
        <v>3.4735010299999942</v>
      </c>
      <c r="D143" s="6">
        <v>46.693579460000002</v>
      </c>
      <c r="E143" s="6">
        <v>39.878476169999999</v>
      </c>
      <c r="F143" s="6">
        <v>0.90025069999999996</v>
      </c>
      <c r="G143" s="6">
        <v>-83.998805300000001</v>
      </c>
      <c r="H143" s="6">
        <f t="shared" si="111"/>
        <v>-316.80501942999996</v>
      </c>
      <c r="I143" s="7">
        <v>154.61110062</v>
      </c>
      <c r="J143" s="7">
        <v>92.851001389999965</v>
      </c>
      <c r="K143" s="7">
        <v>-656.57454955999992</v>
      </c>
      <c r="L143" s="7">
        <v>92.307428119999997</v>
      </c>
      <c r="M143" s="6">
        <f t="shared" si="112"/>
        <v>-23.674319519999997</v>
      </c>
      <c r="N143" s="7">
        <v>191.95789780000001</v>
      </c>
      <c r="O143" s="7">
        <v>-11.857985750000001</v>
      </c>
      <c r="P143" s="7">
        <v>-156.73896248</v>
      </c>
      <c r="Q143" s="7">
        <v>-47.03526909</v>
      </c>
      <c r="R143" s="5">
        <v>130</v>
      </c>
    </row>
    <row r="144" spans="1:18" s="16" customFormat="1" ht="12.95" customHeight="1" x14ac:dyDescent="0.2">
      <c r="A144" s="4">
        <v>131</v>
      </c>
      <c r="B144" s="39" t="s">
        <v>19</v>
      </c>
      <c r="C144" s="6">
        <f t="shared" si="110"/>
        <v>0</v>
      </c>
      <c r="D144" s="6">
        <v>0</v>
      </c>
      <c r="E144" s="6">
        <v>0</v>
      </c>
      <c r="F144" s="6">
        <v>0</v>
      </c>
      <c r="G144" s="6">
        <v>0</v>
      </c>
      <c r="H144" s="6">
        <f t="shared" si="111"/>
        <v>0</v>
      </c>
      <c r="I144" s="6">
        <v>0</v>
      </c>
      <c r="J144" s="6">
        <v>0</v>
      </c>
      <c r="K144" s="6">
        <v>0</v>
      </c>
      <c r="L144" s="6">
        <v>0</v>
      </c>
      <c r="M144" s="6">
        <f t="shared" si="112"/>
        <v>0</v>
      </c>
      <c r="N144" s="6">
        <v>0</v>
      </c>
      <c r="O144" s="6">
        <v>0</v>
      </c>
      <c r="P144" s="6">
        <v>0</v>
      </c>
      <c r="Q144" s="6">
        <v>0</v>
      </c>
      <c r="R144" s="5">
        <v>131</v>
      </c>
    </row>
    <row r="145" spans="1:18" s="16" customFormat="1" ht="12.95" customHeight="1" x14ac:dyDescent="0.2">
      <c r="A145" s="4">
        <v>132</v>
      </c>
      <c r="B145" s="39" t="s">
        <v>20</v>
      </c>
      <c r="C145" s="6">
        <f t="shared" si="110"/>
        <v>0</v>
      </c>
      <c r="D145" s="6">
        <v>0</v>
      </c>
      <c r="E145" s="6">
        <v>0</v>
      </c>
      <c r="F145" s="6">
        <v>0</v>
      </c>
      <c r="G145" s="6">
        <v>0</v>
      </c>
      <c r="H145" s="6">
        <f t="shared" si="111"/>
        <v>0</v>
      </c>
      <c r="I145" s="6">
        <v>0</v>
      </c>
      <c r="J145" s="6">
        <v>0</v>
      </c>
      <c r="K145" s="6">
        <v>0</v>
      </c>
      <c r="L145" s="6">
        <v>0</v>
      </c>
      <c r="M145" s="6">
        <f t="shared" si="112"/>
        <v>0</v>
      </c>
      <c r="N145" s="6">
        <v>0</v>
      </c>
      <c r="O145" s="6">
        <v>0</v>
      </c>
      <c r="P145" s="6">
        <v>0</v>
      </c>
      <c r="Q145" s="6">
        <v>0</v>
      </c>
      <c r="R145" s="5">
        <v>132</v>
      </c>
    </row>
    <row r="146" spans="1:18" s="16" customFormat="1" ht="12.95" customHeight="1" x14ac:dyDescent="0.2">
      <c r="A146" s="4">
        <v>133</v>
      </c>
      <c r="B146" s="39" t="s">
        <v>21</v>
      </c>
      <c r="C146" s="6">
        <f t="shared" si="110"/>
        <v>1294.0564608599998</v>
      </c>
      <c r="D146" s="6">
        <v>-150.01007325</v>
      </c>
      <c r="E146" s="6">
        <v>291.14445790000002</v>
      </c>
      <c r="F146" s="6">
        <v>517.76427027999989</v>
      </c>
      <c r="G146" s="6">
        <v>635.15780592999999</v>
      </c>
      <c r="H146" s="6">
        <f t="shared" si="111"/>
        <v>1482.1031283100001</v>
      </c>
      <c r="I146" s="7">
        <v>355.22330192000004</v>
      </c>
      <c r="J146" s="7">
        <v>175.92191631000014</v>
      </c>
      <c r="K146" s="7">
        <v>459.9916543999999</v>
      </c>
      <c r="L146" s="7">
        <v>490.96625567999996</v>
      </c>
      <c r="M146" s="6">
        <f t="shared" si="112"/>
        <v>1857.4524522000002</v>
      </c>
      <c r="N146" s="7">
        <v>656.66156116000002</v>
      </c>
      <c r="O146" s="7">
        <v>273.48960746000006</v>
      </c>
      <c r="P146" s="7">
        <v>444.7895408</v>
      </c>
      <c r="Q146" s="7">
        <v>482.51174278000002</v>
      </c>
      <c r="R146" s="5">
        <v>133</v>
      </c>
    </row>
    <row r="147" spans="1:18" s="16" customFormat="1" ht="14.1" customHeight="1" x14ac:dyDescent="0.2">
      <c r="A147" s="4">
        <v>134</v>
      </c>
      <c r="B147" s="36" t="s">
        <v>37</v>
      </c>
      <c r="C147" s="8">
        <f>SUM(C148+C149+C150+C151+C152+C153)</f>
        <v>3234.3698734099999</v>
      </c>
      <c r="D147" s="8">
        <f t="shared" ref="D147:G147" si="113">SUM(D148+D149+D150+D151+D152+D153)</f>
        <v>1829.7024059099999</v>
      </c>
      <c r="E147" s="8">
        <f t="shared" si="113"/>
        <v>-241.26317421000005</v>
      </c>
      <c r="F147" s="8">
        <f t="shared" si="113"/>
        <v>68.026252400000089</v>
      </c>
      <c r="G147" s="8">
        <f t="shared" si="113"/>
        <v>1577.9043893100004</v>
      </c>
      <c r="H147" s="8">
        <f>SUM(H148+H149+H150+H151+H152+H153)</f>
        <v>1312.0117476800001</v>
      </c>
      <c r="I147" s="8">
        <f t="shared" ref="I147:L147" si="114">SUM(I148+I149+I150+I151+I152+I153)</f>
        <v>-65.511658590000593</v>
      </c>
      <c r="J147" s="8">
        <f t="shared" si="114"/>
        <v>-2128.3907923499992</v>
      </c>
      <c r="K147" s="8">
        <f t="shared" si="114"/>
        <v>582.18610366000007</v>
      </c>
      <c r="L147" s="8">
        <f t="shared" si="114"/>
        <v>2923.7280949599999</v>
      </c>
      <c r="M147" s="8">
        <f>SUM(M148+M149+M150+M151+M152+M153)</f>
        <v>-485.77403318999905</v>
      </c>
      <c r="N147" s="8">
        <f t="shared" ref="N147:Q147" si="115">SUM(N148+N149+N150+N151+N152+N153)</f>
        <v>1745.1305298200007</v>
      </c>
      <c r="O147" s="8">
        <f t="shared" si="115"/>
        <v>-1167.2507464199998</v>
      </c>
      <c r="P147" s="8">
        <f t="shared" si="115"/>
        <v>-410.14385736999986</v>
      </c>
      <c r="Q147" s="8">
        <f t="shared" si="115"/>
        <v>-653.50995921999993</v>
      </c>
      <c r="R147" s="5">
        <v>134</v>
      </c>
    </row>
    <row r="148" spans="1:18" s="16" customFormat="1" ht="12.95" customHeight="1" x14ac:dyDescent="0.2">
      <c r="A148" s="4">
        <v>135</v>
      </c>
      <c r="B148" s="37" t="s">
        <v>16</v>
      </c>
      <c r="C148" s="6">
        <f t="shared" ref="C148:C153" si="116">D148+E148+F148+G148</f>
        <v>9.8715100000000007</v>
      </c>
      <c r="D148" s="6">
        <v>0.74529100000000004</v>
      </c>
      <c r="E148" s="6">
        <v>7.8828469999999999</v>
      </c>
      <c r="F148" s="6">
        <v>1.2433719999999999</v>
      </c>
      <c r="G148" s="6">
        <v>0</v>
      </c>
      <c r="H148" s="6">
        <f t="shared" ref="H148:H153" si="117">I148+J148+K148+L148</f>
        <v>-1.1498220000000001</v>
      </c>
      <c r="I148" s="7">
        <v>0</v>
      </c>
      <c r="J148" s="7">
        <v>-1.0250000000000001E-3</v>
      </c>
      <c r="K148" s="7">
        <v>0</v>
      </c>
      <c r="L148" s="7">
        <v>-1.1487970000000001</v>
      </c>
      <c r="M148" s="6">
        <f t="shared" ref="M148:M153" si="118">N148+O148+P148+Q148</f>
        <v>-9.3229999999999702E-3</v>
      </c>
      <c r="N148" s="7">
        <v>0</v>
      </c>
      <c r="O148" s="7">
        <v>-0.94499999999999995</v>
      </c>
      <c r="P148" s="7">
        <v>0.93567699999999998</v>
      </c>
      <c r="Q148" s="7">
        <v>0</v>
      </c>
      <c r="R148" s="5">
        <v>135</v>
      </c>
    </row>
    <row r="149" spans="1:18" s="16" customFormat="1" ht="12.95" customHeight="1" x14ac:dyDescent="0.2">
      <c r="A149" s="4">
        <v>136</v>
      </c>
      <c r="B149" s="37" t="s">
        <v>17</v>
      </c>
      <c r="C149" s="6">
        <f t="shared" si="116"/>
        <v>-533.22458932999984</v>
      </c>
      <c r="D149" s="6">
        <v>-242.35355218000001</v>
      </c>
      <c r="E149" s="6">
        <v>310.35382950000002</v>
      </c>
      <c r="F149" s="6">
        <v>-319.07455719999996</v>
      </c>
      <c r="G149" s="6">
        <v>-282.1503094499999</v>
      </c>
      <c r="H149" s="6">
        <f t="shared" si="117"/>
        <v>-106.99286263999988</v>
      </c>
      <c r="I149" s="7">
        <v>62.455073679999998</v>
      </c>
      <c r="J149" s="7">
        <v>-759.34260842999993</v>
      </c>
      <c r="K149" s="7">
        <v>213.61736637000001</v>
      </c>
      <c r="L149" s="7">
        <v>376.27730574000009</v>
      </c>
      <c r="M149" s="6">
        <f t="shared" si="118"/>
        <v>-153.99099328999998</v>
      </c>
      <c r="N149" s="7">
        <v>149.69971237999999</v>
      </c>
      <c r="O149" s="7">
        <v>-27.043005990000012</v>
      </c>
      <c r="P149" s="7">
        <v>-2.752311E-2</v>
      </c>
      <c r="Q149" s="7">
        <v>-276.62017656999996</v>
      </c>
      <c r="R149" s="5">
        <v>136</v>
      </c>
    </row>
    <row r="150" spans="1:18" s="16" customFormat="1" ht="12.95" customHeight="1" x14ac:dyDescent="0.2">
      <c r="A150" s="4">
        <v>137</v>
      </c>
      <c r="B150" s="37" t="s">
        <v>18</v>
      </c>
      <c r="C150" s="6">
        <f t="shared" si="116"/>
        <v>190.36224312000004</v>
      </c>
      <c r="D150" s="6">
        <v>-20.819560940000002</v>
      </c>
      <c r="E150" s="6">
        <v>-26.297614950000003</v>
      </c>
      <c r="F150" s="6">
        <v>206.39846322000002</v>
      </c>
      <c r="G150" s="6">
        <v>31.080955790000012</v>
      </c>
      <c r="H150" s="6">
        <f t="shared" si="117"/>
        <v>-128.78705691000002</v>
      </c>
      <c r="I150" s="7">
        <v>-60.562528800000017</v>
      </c>
      <c r="J150" s="7">
        <v>-230.65854064999999</v>
      </c>
      <c r="K150" s="7">
        <v>205.31378655</v>
      </c>
      <c r="L150" s="7">
        <v>-42.879774009999998</v>
      </c>
      <c r="M150" s="6">
        <f t="shared" si="118"/>
        <v>-81.238174610000129</v>
      </c>
      <c r="N150" s="7">
        <v>-858.16784816000006</v>
      </c>
      <c r="O150" s="7">
        <v>581.96491635999996</v>
      </c>
      <c r="P150" s="7">
        <v>7.9104213599999982</v>
      </c>
      <c r="Q150" s="7">
        <v>187.05433582999999</v>
      </c>
      <c r="R150" s="5">
        <v>137</v>
      </c>
    </row>
    <row r="151" spans="1:18" s="16" customFormat="1" ht="12.95" customHeight="1" x14ac:dyDescent="0.2">
      <c r="A151" s="4">
        <v>138</v>
      </c>
      <c r="B151" s="37" t="s">
        <v>19</v>
      </c>
      <c r="C151" s="6">
        <f t="shared" si="116"/>
        <v>807.64375915000005</v>
      </c>
      <c r="D151" s="6">
        <v>-614.10288465999997</v>
      </c>
      <c r="E151" s="6">
        <v>-12.86060011</v>
      </c>
      <c r="F151" s="6">
        <v>-203.96793548000002</v>
      </c>
      <c r="G151" s="6">
        <v>1638.5751794</v>
      </c>
      <c r="H151" s="6">
        <f t="shared" si="117"/>
        <v>-1586.9605938999998</v>
      </c>
      <c r="I151" s="7">
        <v>-1085.0756912500001</v>
      </c>
      <c r="J151" s="7">
        <v>-1248.0347570599997</v>
      </c>
      <c r="K151" s="7">
        <v>83.705627230000005</v>
      </c>
      <c r="L151" s="7">
        <v>662.44422717999998</v>
      </c>
      <c r="M151" s="6">
        <f t="shared" si="118"/>
        <v>-1312.6740172</v>
      </c>
      <c r="N151" s="7">
        <v>-979.79656563000003</v>
      </c>
      <c r="O151" s="7">
        <v>-674.29021646000001</v>
      </c>
      <c r="P151" s="7">
        <v>235.74993742999999</v>
      </c>
      <c r="Q151" s="7">
        <v>105.66282746</v>
      </c>
      <c r="R151" s="5">
        <v>138</v>
      </c>
    </row>
    <row r="152" spans="1:18" s="16" customFormat="1" ht="12.95" customHeight="1" x14ac:dyDescent="0.2">
      <c r="A152" s="4">
        <v>139</v>
      </c>
      <c r="B152" s="37" t="s">
        <v>20</v>
      </c>
      <c r="C152" s="6">
        <f t="shared" si="116"/>
        <v>3516.2292534199996</v>
      </c>
      <c r="D152" s="6">
        <v>2493.8519256599998</v>
      </c>
      <c r="E152" s="6">
        <v>6.42250239</v>
      </c>
      <c r="F152" s="6">
        <v>-6.0069206499999996</v>
      </c>
      <c r="G152" s="6">
        <v>1021.96174602</v>
      </c>
      <c r="H152" s="6">
        <f t="shared" si="117"/>
        <v>3061.9300309800001</v>
      </c>
      <c r="I152" s="6">
        <v>1654.5352587799998</v>
      </c>
      <c r="J152" s="6">
        <v>6.4225023999999999</v>
      </c>
      <c r="K152" s="6">
        <v>-6.0069206499999996</v>
      </c>
      <c r="L152" s="6">
        <v>1406.97919045</v>
      </c>
      <c r="M152" s="6">
        <f t="shared" si="118"/>
        <v>2753.5264591499999</v>
      </c>
      <c r="N152" s="6">
        <v>3092.18639132</v>
      </c>
      <c r="O152" s="6">
        <v>6.3530579300000003</v>
      </c>
      <c r="P152" s="6">
        <v>-357.29864688999999</v>
      </c>
      <c r="Q152" s="6">
        <v>12.285656790000001</v>
      </c>
      <c r="R152" s="5">
        <v>139</v>
      </c>
    </row>
    <row r="153" spans="1:18" s="16" customFormat="1" ht="12.95" customHeight="1" x14ac:dyDescent="0.2">
      <c r="A153" s="4">
        <v>140</v>
      </c>
      <c r="B153" s="37" t="s">
        <v>21</v>
      </c>
      <c r="C153" s="6">
        <f t="shared" si="116"/>
        <v>-756.51230294999982</v>
      </c>
      <c r="D153" s="6">
        <v>212.38118703000009</v>
      </c>
      <c r="E153" s="6">
        <v>-526.76413804000003</v>
      </c>
      <c r="F153" s="6">
        <v>389.43383051000001</v>
      </c>
      <c r="G153" s="6">
        <v>-831.56318244999989</v>
      </c>
      <c r="H153" s="6">
        <f t="shared" si="117"/>
        <v>73.972052149999968</v>
      </c>
      <c r="I153" s="7">
        <v>-636.86377100000038</v>
      </c>
      <c r="J153" s="7">
        <v>103.22363639000012</v>
      </c>
      <c r="K153" s="7">
        <v>85.556244160000006</v>
      </c>
      <c r="L153" s="7">
        <v>522.05594260000021</v>
      </c>
      <c r="M153" s="6">
        <f t="shared" si="118"/>
        <v>-1691.3879842399988</v>
      </c>
      <c r="N153" s="7">
        <v>341.20883991000073</v>
      </c>
      <c r="O153" s="7">
        <v>-1053.2904982599998</v>
      </c>
      <c r="P153" s="7">
        <v>-297.4137231599999</v>
      </c>
      <c r="Q153" s="7">
        <v>-681.89260272999991</v>
      </c>
      <c r="R153" s="5">
        <v>140</v>
      </c>
    </row>
    <row r="154" spans="1:18" s="16" customFormat="1" ht="14.1" customHeight="1" x14ac:dyDescent="0.2">
      <c r="A154" s="4">
        <v>141</v>
      </c>
      <c r="B154" s="36" t="s">
        <v>38</v>
      </c>
      <c r="C154" s="8">
        <f>SUM(C155+C156+C157+C158+C159+C160)</f>
        <v>-2430.4069140100005</v>
      </c>
      <c r="D154" s="8">
        <f t="shared" ref="D154:G154" si="119">SUM(D155+D156+D157+D158+D159+D160)</f>
        <v>-755.60230741000055</v>
      </c>
      <c r="E154" s="8">
        <f t="shared" si="119"/>
        <v>-692.34875622000004</v>
      </c>
      <c r="F154" s="8">
        <f t="shared" si="119"/>
        <v>401.15483848999963</v>
      </c>
      <c r="G154" s="8">
        <f t="shared" si="119"/>
        <v>-1383.6106888700001</v>
      </c>
      <c r="H154" s="8">
        <f>SUM(H155+H156+H157+H158+H159+H160)</f>
        <v>64.713800090000177</v>
      </c>
      <c r="I154" s="8">
        <f t="shared" ref="I154:L154" si="120">SUM(I155+I156+I157+I158+I159+I160)</f>
        <v>-1701.9975150099995</v>
      </c>
      <c r="J154" s="8">
        <f t="shared" si="120"/>
        <v>1712.02296024</v>
      </c>
      <c r="K154" s="8">
        <f t="shared" si="120"/>
        <v>206.51013905999991</v>
      </c>
      <c r="L154" s="8">
        <f t="shared" si="120"/>
        <v>-151.82178420000014</v>
      </c>
      <c r="M154" s="8">
        <f>SUM(M155+M156+M157+M158+M159+M160)</f>
        <v>1182.1470722414047</v>
      </c>
      <c r="N154" s="8">
        <f t="shared" ref="N154:Q154" si="121">SUM(N155+N156+N157+N158+N159+N160)</f>
        <v>981.4211463900001</v>
      </c>
      <c r="O154" s="8">
        <f t="shared" si="121"/>
        <v>-1556.86433936</v>
      </c>
      <c r="P154" s="8">
        <f t="shared" si="121"/>
        <v>266.5529523900002</v>
      </c>
      <c r="Q154" s="8">
        <f t="shared" si="121"/>
        <v>1491.0373128214044</v>
      </c>
      <c r="R154" s="5">
        <v>141</v>
      </c>
    </row>
    <row r="155" spans="1:18" s="16" customFormat="1" ht="12.95" customHeight="1" x14ac:dyDescent="0.2">
      <c r="A155" s="4">
        <v>142</v>
      </c>
      <c r="B155" s="37" t="s">
        <v>16</v>
      </c>
      <c r="C155" s="6">
        <f t="shared" ref="C155:C161" si="122">D155+E155+F155+G155</f>
        <v>-738.76603189999992</v>
      </c>
      <c r="D155" s="6">
        <v>-532.33611174999999</v>
      </c>
      <c r="E155" s="6">
        <v>-394.38335157</v>
      </c>
      <c r="F155" s="6">
        <v>172.05299804999999</v>
      </c>
      <c r="G155" s="6">
        <v>15.900433370000002</v>
      </c>
      <c r="H155" s="6">
        <f t="shared" ref="H155:H161" si="123">I155+J155+K155+L155</f>
        <v>87.270558410000007</v>
      </c>
      <c r="I155" s="7">
        <v>-117.89277747000001</v>
      </c>
      <c r="J155" s="7">
        <v>-50.882075260000008</v>
      </c>
      <c r="K155" s="7">
        <v>-86.586919129999984</v>
      </c>
      <c r="L155" s="7">
        <v>342.63233027000001</v>
      </c>
      <c r="M155" s="6">
        <f t="shared" ref="M155:M161" si="124">N155+O155+P155+Q155</f>
        <v>-250.58232764859565</v>
      </c>
      <c r="N155" s="7">
        <v>14.072158400000006</v>
      </c>
      <c r="O155" s="7">
        <v>-260.56663362999996</v>
      </c>
      <c r="P155" s="7">
        <v>-41.067478090000023</v>
      </c>
      <c r="Q155" s="7">
        <v>36.979625671404321</v>
      </c>
      <c r="R155" s="5">
        <v>142</v>
      </c>
    </row>
    <row r="156" spans="1:18" s="16" customFormat="1" ht="12.95" customHeight="1" x14ac:dyDescent="0.2">
      <c r="A156" s="4">
        <v>143</v>
      </c>
      <c r="B156" s="37" t="s">
        <v>17</v>
      </c>
      <c r="C156" s="6">
        <f t="shared" si="122"/>
        <v>1917.1473404899998</v>
      </c>
      <c r="D156" s="6">
        <v>354.49037215999999</v>
      </c>
      <c r="E156" s="6">
        <v>652.05675662999988</v>
      </c>
      <c r="F156" s="6">
        <v>1446.9572386300001</v>
      </c>
      <c r="G156" s="6">
        <v>-536.3570269300003</v>
      </c>
      <c r="H156" s="6">
        <f t="shared" si="123"/>
        <v>-138.06393104000028</v>
      </c>
      <c r="I156" s="7">
        <v>-525.48289786999987</v>
      </c>
      <c r="J156" s="7">
        <v>1316.7005967599998</v>
      </c>
      <c r="K156" s="7">
        <v>116.9867539899999</v>
      </c>
      <c r="L156" s="7">
        <v>-1046.2683839200001</v>
      </c>
      <c r="M156" s="6">
        <f t="shared" si="124"/>
        <v>-384.59544215000005</v>
      </c>
      <c r="N156" s="7">
        <v>149.60677075999979</v>
      </c>
      <c r="O156" s="7">
        <v>-1354.29650999</v>
      </c>
      <c r="P156" s="7">
        <v>241.02380405000008</v>
      </c>
      <c r="Q156" s="7">
        <v>579.07049303000008</v>
      </c>
      <c r="R156" s="5">
        <v>143</v>
      </c>
    </row>
    <row r="157" spans="1:18" s="16" customFormat="1" ht="12.95" customHeight="1" x14ac:dyDescent="0.2">
      <c r="A157" s="4">
        <v>144</v>
      </c>
      <c r="B157" s="37" t="s">
        <v>18</v>
      </c>
      <c r="C157" s="6">
        <f t="shared" si="122"/>
        <v>-231.58307059999999</v>
      </c>
      <c r="D157" s="6">
        <v>92.645878809999999</v>
      </c>
      <c r="E157" s="6">
        <v>-122.26593199000001</v>
      </c>
      <c r="F157" s="6">
        <v>-308.71578691000002</v>
      </c>
      <c r="G157" s="6">
        <v>106.75276949000005</v>
      </c>
      <c r="H157" s="6">
        <f t="shared" si="123"/>
        <v>457.13916336000011</v>
      </c>
      <c r="I157" s="7">
        <v>-337.66129551999995</v>
      </c>
      <c r="J157" s="7">
        <v>255.43899521</v>
      </c>
      <c r="K157" s="7">
        <v>645.27676162</v>
      </c>
      <c r="L157" s="7">
        <v>-105.91529795</v>
      </c>
      <c r="M157" s="6">
        <f t="shared" si="124"/>
        <v>-141.96110248000008</v>
      </c>
      <c r="N157" s="7">
        <v>664.61280916999999</v>
      </c>
      <c r="O157" s="7">
        <v>-473.32845784000006</v>
      </c>
      <c r="P157" s="7">
        <v>-108.33933897999998</v>
      </c>
      <c r="Q157" s="7">
        <v>-224.90611483000004</v>
      </c>
      <c r="R157" s="5">
        <v>144</v>
      </c>
    </row>
    <row r="158" spans="1:18" s="16" customFormat="1" ht="12.95" customHeight="1" x14ac:dyDescent="0.2">
      <c r="A158" s="4">
        <v>145</v>
      </c>
      <c r="B158" s="37" t="s">
        <v>19</v>
      </c>
      <c r="C158" s="6">
        <f t="shared" si="122"/>
        <v>-1536.1110257999999</v>
      </c>
      <c r="D158" s="6">
        <v>48.32612761</v>
      </c>
      <c r="E158" s="6">
        <v>-578.06465292999997</v>
      </c>
      <c r="F158" s="6">
        <v>-411.14447812999992</v>
      </c>
      <c r="G158" s="6">
        <v>-595.22802235000006</v>
      </c>
      <c r="H158" s="6">
        <f t="shared" si="123"/>
        <v>108.73461573000006</v>
      </c>
      <c r="I158" s="7">
        <v>187.44818908000013</v>
      </c>
      <c r="J158" s="7">
        <v>341.79651663000004</v>
      </c>
      <c r="K158" s="7">
        <v>-422.80234256000011</v>
      </c>
      <c r="L158" s="7">
        <v>2.2922525800000031</v>
      </c>
      <c r="M158" s="6">
        <f t="shared" si="124"/>
        <v>315.94922677</v>
      </c>
      <c r="N158" s="7">
        <v>547.69177239999999</v>
      </c>
      <c r="O158" s="7">
        <v>-150.88232825</v>
      </c>
      <c r="P158" s="7">
        <v>52.620125809999998</v>
      </c>
      <c r="Q158" s="7">
        <v>-133.48034319000001</v>
      </c>
      <c r="R158" s="5">
        <v>145</v>
      </c>
    </row>
    <row r="159" spans="1:18" s="16" customFormat="1" ht="12.95" customHeight="1" x14ac:dyDescent="0.2">
      <c r="A159" s="4">
        <v>146</v>
      </c>
      <c r="B159" s="37" t="s">
        <v>20</v>
      </c>
      <c r="C159" s="6">
        <f t="shared" si="122"/>
        <v>530.27409999999998</v>
      </c>
      <c r="D159" s="6">
        <v>-132.9342</v>
      </c>
      <c r="E159" s="6">
        <v>359.95499999999998</v>
      </c>
      <c r="F159" s="6">
        <v>114.51400000000001</v>
      </c>
      <c r="G159" s="6">
        <v>188.73929999999996</v>
      </c>
      <c r="H159" s="6">
        <f t="shared" si="123"/>
        <v>204.92859999999999</v>
      </c>
      <c r="I159" s="7">
        <v>-26.064899999999994</v>
      </c>
      <c r="J159" s="7">
        <v>-115.17190000000001</v>
      </c>
      <c r="K159" s="7">
        <v>155.51850000000002</v>
      </c>
      <c r="L159" s="7">
        <v>190.64689999999999</v>
      </c>
      <c r="M159" s="6">
        <f t="shared" si="124"/>
        <v>1853.8518085400001</v>
      </c>
      <c r="N159" s="7">
        <v>-151.12559146000001</v>
      </c>
      <c r="O159" s="7">
        <v>667.32719999999995</v>
      </c>
      <c r="P159" s="7">
        <v>-199.01319999999998</v>
      </c>
      <c r="Q159" s="7">
        <v>1536.6634000000001</v>
      </c>
      <c r="R159" s="5">
        <v>146</v>
      </c>
    </row>
    <row r="160" spans="1:18" s="16" customFormat="1" ht="12.95" customHeight="1" x14ac:dyDescent="0.2">
      <c r="A160" s="4">
        <v>147</v>
      </c>
      <c r="B160" s="37" t="s">
        <v>21</v>
      </c>
      <c r="C160" s="6">
        <f t="shared" si="122"/>
        <v>-2371.3682262000007</v>
      </c>
      <c r="D160" s="6">
        <v>-585.79437424000048</v>
      </c>
      <c r="E160" s="6">
        <v>-609.64657635999993</v>
      </c>
      <c r="F160" s="6">
        <v>-612.50913315000048</v>
      </c>
      <c r="G160" s="6">
        <v>-563.41814244999966</v>
      </c>
      <c r="H160" s="6">
        <f t="shared" si="123"/>
        <v>-655.29520636999973</v>
      </c>
      <c r="I160" s="7">
        <v>-882.34383322999986</v>
      </c>
      <c r="J160" s="7">
        <v>-35.8591731</v>
      </c>
      <c r="K160" s="7">
        <v>-201.88261485999993</v>
      </c>
      <c r="L160" s="7">
        <v>464.79041482000002</v>
      </c>
      <c r="M160" s="6">
        <f t="shared" si="124"/>
        <v>-210.51509078999968</v>
      </c>
      <c r="N160" s="7">
        <v>-243.43677287999981</v>
      </c>
      <c r="O160" s="7">
        <v>14.88239035</v>
      </c>
      <c r="P160" s="7">
        <v>321.3290396000001</v>
      </c>
      <c r="Q160" s="7">
        <v>-303.28974785999998</v>
      </c>
      <c r="R160" s="5">
        <v>147</v>
      </c>
    </row>
    <row r="161" spans="1:18" s="16" customFormat="1" ht="14.1" customHeight="1" x14ac:dyDescent="0.2">
      <c r="A161" s="4">
        <v>148</v>
      </c>
      <c r="B161" s="36" t="s">
        <v>39</v>
      </c>
      <c r="C161" s="8">
        <f t="shared" si="122"/>
        <v>1919.6061515799995</v>
      </c>
      <c r="D161" s="8">
        <v>-804.56250636000004</v>
      </c>
      <c r="E161" s="8">
        <v>780.96892233999984</v>
      </c>
      <c r="F161" s="8">
        <v>2387.89572112</v>
      </c>
      <c r="G161" s="8">
        <v>-444.69598552000002</v>
      </c>
      <c r="H161" s="8">
        <f t="shared" si="123"/>
        <v>123.61736485000029</v>
      </c>
      <c r="I161" s="9">
        <v>1.6317190100000001</v>
      </c>
      <c r="J161" s="9">
        <v>873.90527652000003</v>
      </c>
      <c r="K161" s="9">
        <v>1266.1871809500003</v>
      </c>
      <c r="L161" s="9">
        <v>-2018.1068116299998</v>
      </c>
      <c r="M161" s="8">
        <f t="shared" si="124"/>
        <v>-115.63302765999947</v>
      </c>
      <c r="N161" s="9">
        <v>-1202.5337551799998</v>
      </c>
      <c r="O161" s="9">
        <v>2507.9960257400003</v>
      </c>
      <c r="P161" s="9">
        <v>7.9184880900000003</v>
      </c>
      <c r="Q161" s="9">
        <v>-1429.0137863099999</v>
      </c>
      <c r="R161" s="5">
        <v>148</v>
      </c>
    </row>
    <row r="162" spans="1:18" s="16" customFormat="1" ht="15.95" customHeight="1" x14ac:dyDescent="0.2">
      <c r="A162" s="4">
        <v>149</v>
      </c>
      <c r="B162" s="32" t="s">
        <v>40</v>
      </c>
      <c r="C162" s="33">
        <f t="shared" ref="C162" si="125">-C14-C105</f>
        <v>-5040.2203954900006</v>
      </c>
      <c r="D162" s="33">
        <f>-D14-D105</f>
        <v>-523.58677717</v>
      </c>
      <c r="E162" s="33">
        <f t="shared" ref="E162:Q162" si="126">-E14-E105</f>
        <v>-991.3086305499985</v>
      </c>
      <c r="F162" s="33">
        <f t="shared" si="126"/>
        <v>-2920.6818210900001</v>
      </c>
      <c r="G162" s="33">
        <f t="shared" si="126"/>
        <v>-604.64316668000208</v>
      </c>
      <c r="H162" s="33">
        <f t="shared" si="126"/>
        <v>-314.55624652000415</v>
      </c>
      <c r="I162" s="33">
        <f t="shared" si="126"/>
        <v>687.55574940000213</v>
      </c>
      <c r="J162" s="33">
        <f t="shared" si="126"/>
        <v>-1486.2911001600005</v>
      </c>
      <c r="K162" s="33">
        <f t="shared" si="126"/>
        <v>-881.23333264999928</v>
      </c>
      <c r="L162" s="33">
        <f t="shared" si="126"/>
        <v>1365.4124368899988</v>
      </c>
      <c r="M162" s="33">
        <f t="shared" si="126"/>
        <v>-4631.4915891014034</v>
      </c>
      <c r="N162" s="33">
        <f t="shared" si="126"/>
        <v>-2505.3192504200015</v>
      </c>
      <c r="O162" s="33">
        <f t="shared" si="126"/>
        <v>-806.35789540000246</v>
      </c>
      <c r="P162" s="33">
        <f t="shared" si="126"/>
        <v>-1269.2769946200017</v>
      </c>
      <c r="Q162" s="33">
        <f t="shared" si="126"/>
        <v>-50.537448661404653</v>
      </c>
      <c r="R162" s="5">
        <v>149</v>
      </c>
    </row>
    <row r="163" spans="1:18" s="16" customFormat="1" ht="6" customHeight="1" x14ac:dyDescent="0.2">
      <c r="A163" s="10"/>
      <c r="B163" s="17"/>
      <c r="C163" s="21"/>
      <c r="D163" s="21"/>
      <c r="E163" s="21"/>
      <c r="F163" s="21"/>
      <c r="G163" s="21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1"/>
    </row>
    <row r="164" spans="1:18" ht="6" customHeight="1" x14ac:dyDescent="0.2">
      <c r="B164" s="22"/>
      <c r="C164" s="23"/>
      <c r="D164" s="23"/>
      <c r="E164" s="23"/>
      <c r="F164" s="23"/>
      <c r="G164" s="23"/>
      <c r="H164" s="18"/>
      <c r="I164" s="18"/>
      <c r="J164" s="18"/>
      <c r="K164" s="18"/>
      <c r="L164" s="18"/>
      <c r="M164" s="18"/>
      <c r="N164" s="18"/>
      <c r="O164" s="18"/>
      <c r="P164" s="18"/>
      <c r="Q164" s="18"/>
    </row>
    <row r="165" spans="1:18" ht="12.75" customHeight="1" x14ac:dyDescent="0.2">
      <c r="A165" s="19" t="s">
        <v>42</v>
      </c>
    </row>
    <row r="166" spans="1:18" ht="12.75" customHeight="1" x14ac:dyDescent="0.2">
      <c r="A166" s="19" t="s">
        <v>44</v>
      </c>
    </row>
    <row r="167" spans="1:18" ht="12.75" customHeight="1" x14ac:dyDescent="0.2">
      <c r="A167" s="12" t="s">
        <v>10</v>
      </c>
    </row>
    <row r="168" spans="1:18" ht="12.75" customHeight="1" x14ac:dyDescent="0.2">
      <c r="A168" s="12" t="s">
        <v>11</v>
      </c>
    </row>
  </sheetData>
  <mergeCells count="21">
    <mergeCell ref="A1:G1"/>
    <mergeCell ref="H1:R1"/>
    <mergeCell ref="A2:G2"/>
    <mergeCell ref="H2:R2"/>
    <mergeCell ref="A3:G3"/>
    <mergeCell ref="H3:R3"/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2025-03-12T23:02:52Z</cp:lastPrinted>
  <dcterms:created xsi:type="dcterms:W3CDTF">2018-11-21T20:09:16Z</dcterms:created>
  <dcterms:modified xsi:type="dcterms:W3CDTF">2025-03-24T20:25:25Z</dcterms:modified>
</cp:coreProperties>
</file>